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120" windowWidth="20700" windowHeight="1176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J81" i="1" l="1"/>
  <c r="K81" i="1" s="1"/>
  <c r="J82" i="1"/>
  <c r="J83" i="1"/>
  <c r="K83" i="1" s="1"/>
  <c r="J84" i="1"/>
  <c r="J85" i="1"/>
  <c r="K85" i="1" s="1"/>
  <c r="J86" i="1"/>
  <c r="J87" i="1"/>
  <c r="K87" i="1" s="1"/>
  <c r="J88" i="1"/>
  <c r="J89" i="1"/>
  <c r="K89" i="1" s="1"/>
  <c r="J90" i="1"/>
  <c r="J91" i="1"/>
  <c r="K91" i="1" s="1"/>
  <c r="J92" i="1"/>
  <c r="J93" i="1"/>
  <c r="K93" i="1" s="1"/>
  <c r="J94" i="1"/>
  <c r="J95" i="1"/>
  <c r="K95" i="1" s="1"/>
  <c r="J96" i="1"/>
  <c r="J97" i="1"/>
  <c r="K97" i="1" s="1"/>
  <c r="J17" i="1"/>
  <c r="K17" i="1" s="1"/>
  <c r="J18" i="1"/>
  <c r="J19" i="1"/>
  <c r="K19" i="1" s="1"/>
  <c r="J20" i="1"/>
  <c r="J21" i="1"/>
  <c r="K21" i="1" s="1"/>
  <c r="J22" i="1"/>
  <c r="J23" i="1"/>
  <c r="K23" i="1" s="1"/>
  <c r="J24" i="1"/>
  <c r="J25" i="1"/>
  <c r="K25" i="1" s="1"/>
  <c r="J26" i="1"/>
  <c r="J27" i="1"/>
  <c r="K27" i="1" s="1"/>
  <c r="J28" i="1"/>
  <c r="J29" i="1"/>
  <c r="K29" i="1" s="1"/>
  <c r="J30" i="1"/>
  <c r="J31" i="1"/>
  <c r="K31" i="1" s="1"/>
  <c r="J32" i="1"/>
  <c r="J33" i="1"/>
  <c r="K33" i="1" s="1"/>
  <c r="J34" i="1"/>
  <c r="J35" i="1"/>
  <c r="K35" i="1" s="1"/>
  <c r="J36" i="1"/>
  <c r="J37" i="1"/>
  <c r="K37" i="1" s="1"/>
  <c r="J38" i="1"/>
  <c r="J39" i="1"/>
  <c r="K39" i="1" s="1"/>
  <c r="J40" i="1"/>
  <c r="J41" i="1"/>
  <c r="K41" i="1" s="1"/>
  <c r="J42" i="1"/>
  <c r="J43" i="1"/>
  <c r="K43" i="1" s="1"/>
  <c r="J44" i="1"/>
  <c r="J45" i="1"/>
  <c r="K45" i="1" s="1"/>
  <c r="J46" i="1"/>
  <c r="J47" i="1"/>
  <c r="K47" i="1" s="1"/>
  <c r="J48" i="1"/>
  <c r="J49" i="1"/>
  <c r="K49" i="1" s="1"/>
  <c r="J50" i="1"/>
  <c r="J51" i="1"/>
  <c r="K51" i="1" s="1"/>
  <c r="J52" i="1"/>
  <c r="J53" i="1"/>
  <c r="K53" i="1" s="1"/>
  <c r="J54" i="1"/>
  <c r="J55" i="1"/>
  <c r="K55" i="1" s="1"/>
  <c r="J56" i="1"/>
  <c r="J57" i="1"/>
  <c r="K57" i="1" s="1"/>
  <c r="J58" i="1"/>
  <c r="J59" i="1"/>
  <c r="K59" i="1" s="1"/>
  <c r="J60" i="1"/>
  <c r="J61" i="1"/>
  <c r="K61" i="1" s="1"/>
  <c r="J62" i="1"/>
  <c r="J63" i="1"/>
  <c r="K63" i="1" s="1"/>
  <c r="J64" i="1"/>
  <c r="J65" i="1"/>
  <c r="K65" i="1" s="1"/>
  <c r="J66" i="1"/>
  <c r="J67" i="1"/>
  <c r="K67" i="1" s="1"/>
  <c r="J68" i="1"/>
  <c r="J69" i="1"/>
  <c r="K69" i="1" s="1"/>
  <c r="J70" i="1"/>
  <c r="J71" i="1"/>
  <c r="K71" i="1" s="1"/>
  <c r="J72" i="1"/>
  <c r="J73" i="1"/>
  <c r="K73" i="1" s="1"/>
  <c r="J74" i="1"/>
  <c r="K74" i="1" s="1"/>
  <c r="J75" i="1"/>
  <c r="K75" i="1" s="1"/>
  <c r="J76" i="1"/>
  <c r="K76" i="1" s="1"/>
  <c r="J77" i="1"/>
  <c r="K77" i="1" s="1"/>
  <c r="J78" i="1"/>
  <c r="K78" i="1" s="1"/>
  <c r="J79" i="1"/>
  <c r="K79" i="1" s="1"/>
  <c r="J80" i="1"/>
  <c r="K80" i="1" s="1"/>
  <c r="K82" i="1"/>
  <c r="K84" i="1"/>
  <c r="K86" i="1"/>
  <c r="K88" i="1"/>
  <c r="K90" i="1"/>
  <c r="K92" i="1"/>
  <c r="K94" i="1"/>
  <c r="K96" i="1"/>
  <c r="K18" i="1"/>
  <c r="K20" i="1"/>
  <c r="K22" i="1"/>
  <c r="K24" i="1"/>
  <c r="K26" i="1"/>
  <c r="K28" i="1"/>
  <c r="K30" i="1"/>
  <c r="K32" i="1"/>
  <c r="K34" i="1"/>
  <c r="K36" i="1"/>
  <c r="K38" i="1"/>
  <c r="K40" i="1"/>
  <c r="K42" i="1"/>
  <c r="K44" i="1"/>
  <c r="K46" i="1"/>
  <c r="K48" i="1"/>
  <c r="K50" i="1"/>
  <c r="K52" i="1"/>
  <c r="K54" i="1"/>
  <c r="K56" i="1"/>
  <c r="K58" i="1"/>
  <c r="K60" i="1"/>
  <c r="K62" i="1"/>
  <c r="K64" i="1"/>
  <c r="K66" i="1"/>
  <c r="K68" i="1"/>
  <c r="K70" i="1"/>
  <c r="K72" i="1"/>
  <c r="J9" i="1"/>
  <c r="K9" i="1" s="1"/>
  <c r="J10" i="1"/>
  <c r="K10" i="1" s="1"/>
  <c r="J11" i="1"/>
  <c r="K11" i="1" s="1"/>
  <c r="J12" i="1"/>
  <c r="K12" i="1" s="1"/>
  <c r="J13" i="1"/>
  <c r="K13" i="1" s="1"/>
  <c r="J14" i="1"/>
  <c r="K14" i="1" s="1"/>
  <c r="J15" i="1"/>
  <c r="K15" i="1" s="1"/>
  <c r="J16" i="1"/>
  <c r="K16" i="1" s="1"/>
  <c r="J8" i="1"/>
  <c r="K8" i="1" s="1"/>
  <c r="L8" i="1" l="1"/>
  <c r="M8" i="1" s="1"/>
  <c r="L96" i="1"/>
  <c r="M96" i="1" s="1"/>
  <c r="L94" i="1"/>
  <c r="M94" i="1" s="1"/>
  <c r="L92" i="1"/>
  <c r="M92" i="1" s="1"/>
  <c r="L90" i="1"/>
  <c r="M90" i="1" s="1"/>
  <c r="L88" i="1"/>
  <c r="M88" i="1" s="1"/>
  <c r="L86" i="1"/>
  <c r="M86" i="1" s="1"/>
  <c r="L84" i="1"/>
  <c r="M84" i="1" s="1"/>
  <c r="L82" i="1"/>
  <c r="M82" i="1" s="1"/>
  <c r="L97" i="1"/>
  <c r="M97" i="1" s="1"/>
  <c r="L95" i="1"/>
  <c r="M95" i="1" s="1"/>
  <c r="L93" i="1"/>
  <c r="M93" i="1" s="1"/>
  <c r="L91" i="1"/>
  <c r="M91" i="1" s="1"/>
  <c r="L89" i="1"/>
  <c r="M89" i="1" s="1"/>
  <c r="L87" i="1"/>
  <c r="M87" i="1" s="1"/>
  <c r="L85" i="1"/>
  <c r="M85" i="1" s="1"/>
  <c r="L83" i="1"/>
  <c r="M83" i="1" s="1"/>
  <c r="L81" i="1"/>
  <c r="M81" i="1" s="1"/>
  <c r="K101" i="1"/>
  <c r="L79" i="1"/>
  <c r="M79" i="1" s="1"/>
  <c r="L77" i="1"/>
  <c r="M77" i="1" s="1"/>
  <c r="L75" i="1"/>
  <c r="M75" i="1" s="1"/>
  <c r="L73" i="1"/>
  <c r="M73" i="1" s="1"/>
  <c r="L71" i="1"/>
  <c r="M71" i="1" s="1"/>
  <c r="L69" i="1"/>
  <c r="M69" i="1" s="1"/>
  <c r="L67" i="1"/>
  <c r="M67" i="1" s="1"/>
  <c r="L65" i="1"/>
  <c r="M65" i="1" s="1"/>
  <c r="L63" i="1"/>
  <c r="M63" i="1" s="1"/>
  <c r="L61" i="1"/>
  <c r="M61" i="1" s="1"/>
  <c r="L59" i="1"/>
  <c r="M59" i="1" s="1"/>
  <c r="L57" i="1"/>
  <c r="M57" i="1" s="1"/>
  <c r="L55" i="1"/>
  <c r="M55" i="1" s="1"/>
  <c r="L53" i="1"/>
  <c r="M53" i="1" s="1"/>
  <c r="L51" i="1"/>
  <c r="M51" i="1" s="1"/>
  <c r="L49" i="1"/>
  <c r="M49" i="1" s="1"/>
  <c r="L47" i="1"/>
  <c r="M47" i="1" s="1"/>
  <c r="L45" i="1"/>
  <c r="M45" i="1" s="1"/>
  <c r="L43" i="1"/>
  <c r="M43" i="1" s="1"/>
  <c r="L41" i="1"/>
  <c r="M41" i="1" s="1"/>
  <c r="L39" i="1"/>
  <c r="M39" i="1" s="1"/>
  <c r="L37" i="1"/>
  <c r="M37" i="1" s="1"/>
  <c r="L35" i="1"/>
  <c r="M35" i="1" s="1"/>
  <c r="L33" i="1"/>
  <c r="M33" i="1" s="1"/>
  <c r="L31" i="1"/>
  <c r="M31" i="1" s="1"/>
  <c r="L29" i="1"/>
  <c r="M29" i="1" s="1"/>
  <c r="L27" i="1"/>
  <c r="M27" i="1" s="1"/>
  <c r="L25" i="1"/>
  <c r="M25" i="1" s="1"/>
  <c r="L23" i="1"/>
  <c r="M23" i="1" s="1"/>
  <c r="L21" i="1"/>
  <c r="M21" i="1" s="1"/>
  <c r="L19" i="1"/>
  <c r="M19" i="1" s="1"/>
  <c r="L17" i="1"/>
  <c r="M17" i="1" s="1"/>
  <c r="L15" i="1"/>
  <c r="M15" i="1" s="1"/>
  <c r="L13" i="1"/>
  <c r="M13" i="1" s="1"/>
  <c r="L11" i="1"/>
  <c r="M11" i="1" s="1"/>
  <c r="L9" i="1"/>
  <c r="M9" i="1" s="1"/>
  <c r="L80" i="1"/>
  <c r="M80" i="1" s="1"/>
  <c r="L78" i="1"/>
  <c r="M78" i="1" s="1"/>
  <c r="L76" i="1"/>
  <c r="M76" i="1" s="1"/>
  <c r="L74" i="1"/>
  <c r="M74" i="1" s="1"/>
  <c r="L72" i="1"/>
  <c r="M72" i="1" s="1"/>
  <c r="L70" i="1"/>
  <c r="M70" i="1" s="1"/>
  <c r="L68" i="1"/>
  <c r="M68" i="1" s="1"/>
  <c r="L66" i="1"/>
  <c r="M66" i="1" s="1"/>
  <c r="L64" i="1"/>
  <c r="M64" i="1" s="1"/>
  <c r="L62" i="1"/>
  <c r="M62" i="1" s="1"/>
  <c r="L60" i="1"/>
  <c r="M60" i="1" s="1"/>
  <c r="L58" i="1"/>
  <c r="M58" i="1" s="1"/>
  <c r="L56" i="1"/>
  <c r="M56" i="1" s="1"/>
  <c r="L54" i="1"/>
  <c r="M54" i="1" s="1"/>
  <c r="L52" i="1"/>
  <c r="M52" i="1" s="1"/>
  <c r="L50" i="1"/>
  <c r="M50" i="1" s="1"/>
  <c r="L48" i="1"/>
  <c r="M48" i="1" s="1"/>
  <c r="L46" i="1"/>
  <c r="M46" i="1" s="1"/>
  <c r="L44" i="1"/>
  <c r="M44" i="1" s="1"/>
  <c r="L42" i="1"/>
  <c r="M42" i="1" s="1"/>
  <c r="L40" i="1"/>
  <c r="M40" i="1" s="1"/>
  <c r="L38" i="1"/>
  <c r="M38" i="1" s="1"/>
  <c r="L36" i="1"/>
  <c r="M36" i="1" s="1"/>
  <c r="L34" i="1"/>
  <c r="M34" i="1" s="1"/>
  <c r="L32" i="1"/>
  <c r="M32" i="1" s="1"/>
  <c r="L30" i="1"/>
  <c r="M30" i="1" s="1"/>
  <c r="L28" i="1"/>
  <c r="M28" i="1" s="1"/>
  <c r="L26" i="1"/>
  <c r="M26" i="1" s="1"/>
  <c r="L24" i="1"/>
  <c r="M24" i="1" s="1"/>
  <c r="L22" i="1"/>
  <c r="M22" i="1" s="1"/>
  <c r="L20" i="1"/>
  <c r="M20" i="1" s="1"/>
  <c r="L18" i="1"/>
  <c r="M18" i="1" s="1"/>
  <c r="L16" i="1"/>
  <c r="M16" i="1" s="1"/>
  <c r="L14" i="1"/>
  <c r="M14" i="1" s="1"/>
  <c r="L12" i="1"/>
  <c r="M12" i="1" s="1"/>
  <c r="L10" i="1"/>
  <c r="M10" i="1" s="1"/>
  <c r="M101" i="1" l="1"/>
  <c r="L101" i="1"/>
</calcChain>
</file>

<file path=xl/sharedStrings.xml><?xml version="1.0" encoding="utf-8"?>
<sst xmlns="http://schemas.openxmlformats.org/spreadsheetml/2006/main" count="384" uniqueCount="117">
  <si>
    <t>Ведомость ТМЦ для выполнения работ по объекту</t>
  </si>
  <si>
    <t xml:space="preserve">Наименование объекта: </t>
  </si>
  <si>
    <t>№ п/п</t>
  </si>
  <si>
    <t>Поставка</t>
  </si>
  <si>
    <t>Ед. изм</t>
  </si>
  <si>
    <t>Кол-во</t>
  </si>
  <si>
    <t>Срок предоставления МТР на Объект</t>
  </si>
  <si>
    <t>Цена за ед.изм. без НДС, руб. в ценах 2001г.</t>
  </si>
  <si>
    <t>Индекс перехода от базовых цен</t>
  </si>
  <si>
    <t>Цена за ед.изм. без НДС, руб. в текущих ценах</t>
  </si>
  <si>
    <t>Общая стоимость без НДС, руб.</t>
  </si>
  <si>
    <t>Общая стоимость с НДС, руб.</t>
  </si>
  <si>
    <t>Заказчик / Подрядчик</t>
  </si>
  <si>
    <t xml:space="preserve">ЛСР № </t>
  </si>
  <si>
    <t>Подрядчик</t>
  </si>
  <si>
    <t>Заказчик</t>
  </si>
  <si>
    <t>Итого стоимость оборудования, в том числе поставки :</t>
  </si>
  <si>
    <t xml:space="preserve">                     ____________________________________                          ____________________________________</t>
  </si>
  <si>
    <t xml:space="preserve">                                               (подпись, М.П.)                                                                                                                                                       (фамилия, имя, отчество подписавшего лица, должность)</t>
  </si>
  <si>
    <t>Наименование ТМЦ</t>
  </si>
  <si>
    <t>Наименование работ:</t>
  </si>
  <si>
    <t>кг</t>
  </si>
  <si>
    <t>шт</t>
  </si>
  <si>
    <t>т</t>
  </si>
  <si>
    <t>м3</t>
  </si>
  <si>
    <t>м</t>
  </si>
  <si>
    <t>подрядчик</t>
  </si>
  <si>
    <t>Вода</t>
  </si>
  <si>
    <t>м2</t>
  </si>
  <si>
    <t>Каболка</t>
  </si>
  <si>
    <t>Гвозди строительные</t>
  </si>
  <si>
    <t>Смесь песчано-гравийная природная</t>
  </si>
  <si>
    <t>Раствор асбоцементный</t>
  </si>
  <si>
    <t>Болты с шестигранной головкой, диаметр 10 мм</t>
  </si>
  <si>
    <t>Топливо моторное для среднеоборотных и малооборотных дизелей ДТ</t>
  </si>
  <si>
    <t>Смеси бетонные тяжелого бетона (БСТ), класс В15 (М200)</t>
  </si>
  <si>
    <t>Раствор готовый кладочный, цементный, М100</t>
  </si>
  <si>
    <t>Щебень М 800, фракция 20-40 мм, группа 2</t>
  </si>
  <si>
    <t>Смеси бетонные тяжелого бетона (БСТ), класс В7,5 (М100)</t>
  </si>
  <si>
    <t>Брусья необрезные, хвойных пород, длина 4-6,5 м, все ширины, толщина 100, 125 мм, сорт IV</t>
  </si>
  <si>
    <t>Земля растительная</t>
  </si>
  <si>
    <t>Травосмесь "Стандарт"</t>
  </si>
  <si>
    <t>Раствор готовый кладочный, цементный, М50</t>
  </si>
  <si>
    <t>Битумы нефтяные дорожные вязкие БНД 60/90, БНД 90/130</t>
  </si>
  <si>
    <t>Камни бортовые вибропрессованные тротуарные, размер 1000x200x80 мм, серые</t>
  </si>
  <si>
    <t>Поковки из квадратных заготовок, масса 1,8 кг</t>
  </si>
  <si>
    <t>Грунтовка В-КФ-093</t>
  </si>
  <si>
    <t>Эмаль ПФ-115, серая</t>
  </si>
  <si>
    <t>Растворитель Р-4А</t>
  </si>
  <si>
    <t>Знаки дорожные на оцинкованной подоснове со световозвращающей пленкой: запрещающие, круг диаметром 700 мм, тип 3.1-3.33</t>
  </si>
  <si>
    <t>Знаки дорожные на оцинкованной подоснове со световозвращающей пленкой: информационные, размером 900x900 мм, тип 6.2, 6.3.1, 6.3.2, 6.4, 6.8.1-6.8.3</t>
  </si>
  <si>
    <t>Знаки дорожные на оцинкованной подоснове со световозвращающей пленкой: предупреждающие, размером 900х900х900 мм, тип 1.1, 1.2, 1.5-1.33</t>
  </si>
  <si>
    <t>Пленка полиэтиленовая, толщина 0,15 мм</t>
  </si>
  <si>
    <t>Электроды сварочные Э42, диаметр 4 мм</t>
  </si>
  <si>
    <t>Опалубка металлическая</t>
  </si>
  <si>
    <t>Песок природный II класс, средний, круглые сита</t>
  </si>
  <si>
    <t>Портландцемент общестроительного назначения бездобавочный М400 Д0 (ЦЕМ I 32,5Н)</t>
  </si>
  <si>
    <t>Портландцемент с минеральными добавками М300 Д20 (ЦЕМ II 22,5Н)</t>
  </si>
  <si>
    <t>Смеси бетонные тяжелого бетона (БСТ), класс В3,5 (М50)</t>
  </si>
  <si>
    <t>Смеси бетонные тяжелого бетона (БСТ), класс В12,5 (М150)</t>
  </si>
  <si>
    <t>Смеси асфальтобетонные дорожные, горячие пористые щебеночные и гравийные, марка I</t>
  </si>
  <si>
    <t>Кольцо стеновое смотровых колодцев КС10.6, бетон В15 (М200), объем 0,16 м3, расход арматуры 3,95 кг</t>
  </si>
  <si>
    <t>Плита днища ПН10, бетон В15 (М200), объем 0,18 м3, расход арматуры 15,14 кг</t>
  </si>
  <si>
    <t>Керосин для технических целей</t>
  </si>
  <si>
    <t>Эмульсия битумно-катионная ЭБК-2</t>
  </si>
  <si>
    <t>Щебень М 1000, фракция 40-80(70) мм, группа 2</t>
  </si>
  <si>
    <t>Смеси асфальтобетонные плотные мелкозернистые тип Б марка I</t>
  </si>
  <si>
    <t>Строительство наружных сетей водоотведения до существующих сетей Д-200мм по ул. Судозаводская 17  и Д-160мм по ул. Адмирала Макарова 20а, до строящегося дома по адресу  ул. Ушакова 15</t>
  </si>
  <si>
    <t>01-01</t>
  </si>
  <si>
    <t>Трубы стальные бесшовные, горячедеформированные со снятой фаской из стали марок 15, 20, 25, наружным диаметром: 89 мм, толщина стенки 3,5 мм</t>
  </si>
  <si>
    <t>06-01</t>
  </si>
  <si>
    <t>Люк "Т"(С250) К.7-60 с шарнирным креплением крышки</t>
  </si>
  <si>
    <t>Люк Л (А15) К.7-60 с шарнирным креплением крышки</t>
  </si>
  <si>
    <t>Плиты ПЕНОПЛЭКС ФУНДАМЕНТ 585х1185х100мм</t>
  </si>
  <si>
    <t>Полурен 01</t>
  </si>
  <si>
    <t>Полурен 601</t>
  </si>
  <si>
    <t>Табличка 300 мм свз оцинк (флюоресцентный указатель)</t>
  </si>
  <si>
    <t>Труба НПВХ DN/OD160х4,7 мм SN8 ГОСТ51613-2000</t>
  </si>
  <si>
    <t>Футляр ПП Прагма  SN8  DN/ID 250мм</t>
  </si>
  <si>
    <t>Футляр ПП Прагма  SN8  DN/ID 343/300мм</t>
  </si>
  <si>
    <t>Ацетилен газообразный технический</t>
  </si>
  <si>
    <t>Кислород газообразный технический</t>
  </si>
  <si>
    <t>Пропан-бутан смесь техническая</t>
  </si>
  <si>
    <t>Проволока сварочная легированная, диаметр 4 мм</t>
  </si>
  <si>
    <t>Флюс АН-47</t>
  </si>
  <si>
    <t>Электроды сварочные Э46, диаметр 4 мм</t>
  </si>
  <si>
    <t>Резина техническая листовая прессованная</t>
  </si>
  <si>
    <t>Бруски обрезные, хвойных пород, длина 4-6,5 м, ширина 75-150 мм, толщина 40-75 мм, сорт III</t>
  </si>
  <si>
    <t>Доска обрезная, хвойных пород, длина 2-3,75 м, ширина 75-150 мм, толщина 32-40 мм, сорт III</t>
  </si>
  <si>
    <t>Ксилол нефтяной, марка А</t>
  </si>
  <si>
    <t>Уайт-спирит</t>
  </si>
  <si>
    <t>Мастика гидроизоляционная холодная ТЕХНОНИКОЛЬ №24 (МГТН)</t>
  </si>
  <si>
    <t>Праймер битумный ТЕХНОНИКОЛЬ №01</t>
  </si>
  <si>
    <t>Песок природный для строительных: работ средний с крупностью зерен размером свыше 5 мм-до 5% по массе</t>
  </si>
  <si>
    <t>Смеси бетонные тяжелого бетона (БСТ), класс В7,5 (М100)(доборы)</t>
  </si>
  <si>
    <t>Смеси бетонные тяжелого бетона (БСТ), класс В15 (М200) (на лоток)</t>
  </si>
  <si>
    <t>Кольцо опорное КО-6 /бетон В15 (М200), объем 0,02 м3, расход арматуры 1,10 кг</t>
  </si>
  <si>
    <t>Кольцо стеновое смотровых колодцев КС10.9, бетон В15 (М200), объем 0,24 м3, расход арматуры 5,66 кг</t>
  </si>
  <si>
    <t>Кольцо стеновое смотровых колодцев КС15.6, бетон В15 (М200), объем 0,265 м3, расход арматуры 4,94 кг</t>
  </si>
  <si>
    <t>Кольцо стеновое смотровых колодцев КС15.9, бетон В15 (М200), объем 0,40 м3, расход арматуры 7,02 кг</t>
  </si>
  <si>
    <t>Плита днища ПН15, бетон В15 (М200), объем 0,38 м3, расход арматуры 33,13 кг</t>
  </si>
  <si>
    <t>Плиты перекрытия 1ПП15-1, бетон B15, объем 0,27 м3, расход арматуры 30 кг</t>
  </si>
  <si>
    <t>Плиты перекрытия ПП10-1, бетон B15, объем 0,10 м3, расход арматуры 8,38 кг</t>
  </si>
  <si>
    <t>Двутавры, сталь полуспокойная, № 14</t>
  </si>
  <si>
    <t>Проволока горячекатаная в мотках, диаметр 6,3-6,5 мм</t>
  </si>
  <si>
    <t>Сталь листовая горячекатаная марки Ст3пс толщиной: 6-8 мм</t>
  </si>
  <si>
    <t>Сталь арматурная, горячекатаная, периодического профиля, класс А-III, диаметр 12 мм</t>
  </si>
  <si>
    <t>Бруски обрезные, хвойных пород, длина 2-3,75 м, ширина 75-150 мм, толщина 100-125 мм, сорт III</t>
  </si>
  <si>
    <t>Доска обрезная, хвойных пород, ширина 75-150 мм, толщина 44 мм и более, длина 4-6,5 м, сорт III</t>
  </si>
  <si>
    <t>Трубы стальные бесшовные горячедеформированные со снятой фаской из стали марок 15, 20, 35, наружный диаметр 159 мм, толщина стенки 4,5 мм</t>
  </si>
  <si>
    <t>Трубы стальные бесшовные горячедеформированные со снятой фаской из стали марок 15, 20, 35, наружный диаметр 219 мм, толщина стенки 6 мм</t>
  </si>
  <si>
    <t>Трубы стальные бесшовные горячедеформированные со снятой фаской из стали марок 15, 20, 35, наружный диаметр 273 мм, толщина стенки 8 мм</t>
  </si>
  <si>
    <t>л</t>
  </si>
  <si>
    <t>07-01</t>
  </si>
  <si>
    <t>Камни бортовые: БР 100.30.18 вибропрессованные</t>
  </si>
  <si>
    <t>Смеси асфальтобетонные плотные мелкозернистые тип Б марка II</t>
  </si>
  <si>
    <t>НДС 20%,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</si>
</sst>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Arial Cyr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4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vertAlign val="superscript"/>
      <sz val="18"/>
      <color theme="1"/>
      <name val="Times New Roman"/>
      <family val="1"/>
      <charset val="204"/>
    </font>
    <font>
      <sz val="10"/>
      <name val="Arial"/>
      <family val="2"/>
      <charset val="204"/>
    </font>
    <font>
      <u/>
      <sz val="16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8">
    <xf numFmtId="0" fontId="0" fillId="0" borderId="0"/>
    <xf numFmtId="0" fontId="4" fillId="0" borderId="0"/>
    <xf numFmtId="0" fontId="16" fillId="0" borderId="5">
      <alignment horizontal="center"/>
    </xf>
    <xf numFmtId="0" fontId="4" fillId="0" borderId="0">
      <alignment vertical="top"/>
    </xf>
    <xf numFmtId="0" fontId="16" fillId="0" borderId="5">
      <alignment horizontal="center"/>
    </xf>
    <xf numFmtId="0" fontId="16" fillId="0" borderId="0">
      <alignment vertical="top"/>
    </xf>
    <xf numFmtId="0" fontId="4" fillId="0" borderId="0"/>
    <xf numFmtId="0" fontId="16" fillId="0" borderId="0">
      <alignment horizontal="right" vertical="top" wrapText="1"/>
    </xf>
    <xf numFmtId="0" fontId="16" fillId="0" borderId="0"/>
    <xf numFmtId="0" fontId="4" fillId="0" borderId="0"/>
    <xf numFmtId="0" fontId="4" fillId="0" borderId="0"/>
    <xf numFmtId="0" fontId="16" fillId="0" borderId="0"/>
    <xf numFmtId="0" fontId="4" fillId="0" borderId="0"/>
    <xf numFmtId="0" fontId="4" fillId="0" borderId="0"/>
    <xf numFmtId="0" fontId="16" fillId="0" borderId="5">
      <alignment horizontal="center" wrapText="1"/>
    </xf>
    <xf numFmtId="0" fontId="4" fillId="0" borderId="0">
      <alignment vertical="top"/>
    </xf>
    <xf numFmtId="0" fontId="4" fillId="0" borderId="0"/>
    <xf numFmtId="0" fontId="4" fillId="0" borderId="0"/>
    <xf numFmtId="0" fontId="16" fillId="0" borderId="0"/>
    <xf numFmtId="0" fontId="16" fillId="0" borderId="5">
      <alignment horizontal="center" wrapText="1"/>
    </xf>
    <xf numFmtId="0" fontId="16" fillId="0" borderId="5">
      <alignment horizontal="center"/>
    </xf>
    <xf numFmtId="0" fontId="4" fillId="0" borderId="0"/>
    <xf numFmtId="0" fontId="16" fillId="0" borderId="5">
      <alignment horizontal="center" wrapText="1"/>
    </xf>
    <xf numFmtId="0" fontId="4" fillId="0" borderId="0"/>
    <xf numFmtId="0" fontId="16" fillId="0" borderId="0">
      <alignment horizontal="center"/>
    </xf>
    <xf numFmtId="0" fontId="16" fillId="0" borderId="0">
      <alignment horizontal="left" vertical="top"/>
    </xf>
    <xf numFmtId="0" fontId="4" fillId="0" borderId="5">
      <alignment vertical="top" wrapText="1"/>
    </xf>
    <xf numFmtId="0" fontId="16" fillId="0" borderId="0"/>
  </cellStyleXfs>
  <cellXfs count="76">
    <xf numFmtId="0" fontId="0" fillId="0" borderId="0" xfId="0"/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5" fillId="0" borderId="0" xfId="1" applyFont="1"/>
    <xf numFmtId="0" fontId="3" fillId="0" borderId="0" xfId="0" applyFont="1" applyFill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top"/>
    </xf>
    <xf numFmtId="0" fontId="8" fillId="2" borderId="11" xfId="0" applyFont="1" applyFill="1" applyBorder="1" applyAlignment="1">
      <alignment horizontal="center" vertical="top"/>
    </xf>
    <xf numFmtId="4" fontId="8" fillId="0" borderId="11" xfId="0" applyNumberFormat="1" applyFont="1" applyBorder="1" applyAlignment="1">
      <alignment horizontal="center" vertical="top"/>
    </xf>
    <xf numFmtId="3" fontId="8" fillId="0" borderId="11" xfId="0" applyNumberFormat="1" applyFont="1" applyBorder="1" applyAlignment="1">
      <alignment horizontal="center" vertical="top"/>
    </xf>
    <xf numFmtId="4" fontId="8" fillId="0" borderId="12" xfId="0" applyNumberFormat="1" applyFont="1" applyBorder="1" applyAlignment="1">
      <alignment horizontal="center" vertical="top"/>
    </xf>
    <xf numFmtId="4" fontId="2" fillId="0" borderId="15" xfId="0" applyNumberFormat="1" applyFont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top" wrapText="1"/>
    </xf>
    <xf numFmtId="0" fontId="10" fillId="2" borderId="17" xfId="0" applyFont="1" applyFill="1" applyBorder="1" applyAlignment="1">
      <alignment horizontal="center" vertical="top" wrapText="1"/>
    </xf>
    <xf numFmtId="4" fontId="2" fillId="2" borderId="17" xfId="0" applyNumberFormat="1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top" wrapText="1"/>
    </xf>
    <xf numFmtId="0" fontId="10" fillId="3" borderId="11" xfId="0" applyFont="1" applyFill="1" applyBorder="1" applyAlignment="1">
      <alignment horizontal="center" vertical="top" wrapText="1"/>
    </xf>
    <xf numFmtId="4" fontId="2" fillId="3" borderId="11" xfId="0" applyNumberFormat="1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 wrapText="1"/>
    </xf>
    <xf numFmtId="0" fontId="2" fillId="0" borderId="0" xfId="1" applyFont="1"/>
    <xf numFmtId="17" fontId="8" fillId="0" borderId="11" xfId="0" applyNumberFormat="1" applyFont="1" applyBorder="1" applyAlignment="1">
      <alignment horizontal="center" vertical="top"/>
    </xf>
    <xf numFmtId="2" fontId="14" fillId="0" borderId="5" xfId="0" applyNumberFormat="1" applyFont="1" applyBorder="1" applyAlignment="1">
      <alignment horizontal="center" vertical="center"/>
    </xf>
    <xf numFmtId="3" fontId="0" fillId="0" borderId="0" xfId="0" applyNumberFormat="1"/>
    <xf numFmtId="0" fontId="8" fillId="0" borderId="11" xfId="0" applyFont="1" applyBorder="1" applyAlignment="1">
      <alignment horizontal="center" vertical="center"/>
    </xf>
    <xf numFmtId="0" fontId="14" fillId="0" borderId="5" xfId="1" applyFont="1" applyBorder="1" applyAlignment="1">
      <alignment horizontal="right" vertical="top" wrapText="1"/>
    </xf>
    <xf numFmtId="0" fontId="14" fillId="0" borderId="5" xfId="1" applyFont="1" applyBorder="1" applyAlignment="1">
      <alignment horizontal="left" vertical="top" wrapText="1"/>
    </xf>
    <xf numFmtId="0" fontId="14" fillId="0" borderId="5" xfId="1" applyFont="1" applyBorder="1" applyAlignment="1">
      <alignment horizontal="center" vertical="center" wrapText="1"/>
    </xf>
    <xf numFmtId="0" fontId="14" fillId="0" borderId="5" xfId="1" applyFont="1" applyBorder="1" applyAlignment="1">
      <alignment horizontal="right" vertical="top" wrapText="1"/>
    </xf>
    <xf numFmtId="49" fontId="8" fillId="0" borderId="19" xfId="0" applyNumberFormat="1" applyFont="1" applyBorder="1" applyAlignment="1">
      <alignment horizontal="center" vertical="top"/>
    </xf>
    <xf numFmtId="0" fontId="14" fillId="0" borderId="5" xfId="1" applyFont="1" applyBorder="1" applyAlignment="1">
      <alignment horizontal="left" vertical="top" wrapText="1"/>
    </xf>
    <xf numFmtId="0" fontId="14" fillId="0" borderId="5" xfId="1" applyFont="1" applyBorder="1" applyAlignment="1">
      <alignment horizontal="center" vertical="center" wrapText="1"/>
    </xf>
    <xf numFmtId="0" fontId="14" fillId="0" borderId="5" xfId="1" applyFont="1" applyBorder="1" applyAlignment="1">
      <alignment horizontal="right" vertical="top" wrapText="1"/>
    </xf>
    <xf numFmtId="0" fontId="14" fillId="0" borderId="5" xfId="1" applyFont="1" applyBorder="1" applyAlignment="1">
      <alignment horizontal="right" vertical="top"/>
    </xf>
    <xf numFmtId="0" fontId="14" fillId="0" borderId="5" xfId="1" applyFont="1" applyBorder="1" applyAlignment="1">
      <alignment horizontal="right" vertical="top" wrapText="1"/>
    </xf>
    <xf numFmtId="0" fontId="14" fillId="0" borderId="5" xfId="1" applyFont="1" applyBorder="1" applyAlignment="1">
      <alignment horizontal="right" vertical="top"/>
    </xf>
    <xf numFmtId="0" fontId="14" fillId="0" borderId="5" xfId="1" applyFont="1" applyBorder="1" applyAlignment="1">
      <alignment horizontal="left" vertical="top" wrapText="1"/>
    </xf>
    <xf numFmtId="0" fontId="14" fillId="0" borderId="5" xfId="1" applyFont="1" applyBorder="1" applyAlignment="1">
      <alignment horizontal="center" vertical="center" wrapText="1"/>
    </xf>
    <xf numFmtId="0" fontId="14" fillId="0" borderId="5" xfId="1" applyFont="1" applyBorder="1" applyAlignment="1">
      <alignment horizontal="right" vertical="top" wrapText="1"/>
    </xf>
    <xf numFmtId="0" fontId="14" fillId="0" borderId="5" xfId="1" applyFont="1" applyBorder="1" applyAlignment="1">
      <alignment horizontal="right" vertical="top" wrapText="1"/>
    </xf>
    <xf numFmtId="0" fontId="14" fillId="0" borderId="5" xfId="1" applyFont="1" applyBorder="1" applyAlignment="1">
      <alignment horizontal="right" vertical="top"/>
    </xf>
    <xf numFmtId="0" fontId="14" fillId="0" borderId="5" xfId="1" applyFont="1" applyBorder="1" applyAlignment="1">
      <alignment horizontal="left" vertical="top" wrapText="1"/>
    </xf>
    <xf numFmtId="0" fontId="14" fillId="0" borderId="5" xfId="1" applyFont="1" applyBorder="1" applyAlignment="1">
      <alignment horizontal="left" vertical="top" wrapText="1"/>
    </xf>
    <xf numFmtId="0" fontId="3" fillId="0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top"/>
    </xf>
    <xf numFmtId="0" fontId="6" fillId="2" borderId="2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9" fillId="0" borderId="14" xfId="0" applyFont="1" applyBorder="1" applyAlignment="1">
      <alignment horizontal="left" vertical="center"/>
    </xf>
    <xf numFmtId="0" fontId="9" fillId="0" borderId="20" xfId="0" applyFont="1" applyBorder="1" applyAlignment="1">
      <alignment horizontal="left" vertical="center"/>
    </xf>
    <xf numFmtId="0" fontId="9" fillId="0" borderId="15" xfId="0" applyFont="1" applyBorder="1" applyAlignment="1">
      <alignment horizontal="left" vertical="center"/>
    </xf>
    <xf numFmtId="0" fontId="2" fillId="3" borderId="10" xfId="0" applyFont="1" applyFill="1" applyBorder="1" applyAlignment="1">
      <alignment horizontal="right" vertical="top" wrapText="1"/>
    </xf>
    <xf numFmtId="0" fontId="2" fillId="3" borderId="19" xfId="0" applyFont="1" applyFill="1" applyBorder="1" applyAlignment="1">
      <alignment horizontal="right" vertical="top" wrapText="1"/>
    </xf>
    <xf numFmtId="0" fontId="2" fillId="3" borderId="11" xfId="0" applyFont="1" applyFill="1" applyBorder="1" applyAlignment="1">
      <alignment horizontal="right" vertical="top" wrapText="1"/>
    </xf>
    <xf numFmtId="0" fontId="2" fillId="2" borderId="16" xfId="0" applyFont="1" applyFill="1" applyBorder="1" applyAlignment="1">
      <alignment horizontal="right" vertical="top" wrapText="1"/>
    </xf>
    <xf numFmtId="0" fontId="2" fillId="2" borderId="21" xfId="0" applyFont="1" applyFill="1" applyBorder="1" applyAlignment="1">
      <alignment horizontal="right" vertical="top" wrapText="1"/>
    </xf>
    <xf numFmtId="0" fontId="2" fillId="2" borderId="17" xfId="0" applyFont="1" applyFill="1" applyBorder="1" applyAlignment="1">
      <alignment horizontal="right" vertical="top" wrapText="1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7" fillId="2" borderId="5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right" vertical="top" wrapText="1"/>
    </xf>
  </cellXfs>
  <cellStyles count="28">
    <cellStyle name="Акт" xfId="2"/>
    <cellStyle name="АктМТСН" xfId="3"/>
    <cellStyle name="ВедРесурсов" xfId="4"/>
    <cellStyle name="ВедРесурсовАкт" xfId="5"/>
    <cellStyle name="Индексы" xfId="6"/>
    <cellStyle name="Итоги" xfId="7"/>
    <cellStyle name="ИтогоАктБазЦ" xfId="8"/>
    <cellStyle name="ИтогоАктБИМ" xfId="9"/>
    <cellStyle name="ИтогоАктРесМет" xfId="10"/>
    <cellStyle name="ИтогоБазЦ" xfId="11"/>
    <cellStyle name="ИтогоБИМ" xfId="12"/>
    <cellStyle name="ИтогоРесМет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 2 2" xfId="1"/>
    <cellStyle name="Параметр" xfId="18"/>
    <cellStyle name="ПеременныеСметы" xfId="19"/>
    <cellStyle name="РесСмета" xfId="20"/>
    <cellStyle name="СводВедРес" xfId="21"/>
    <cellStyle name="СводкаСтоимРаб" xfId="22"/>
    <cellStyle name="СводРасч" xfId="23"/>
    <cellStyle name="Титул" xfId="24"/>
    <cellStyle name="Хвост" xfId="25"/>
    <cellStyle name="Ценник" xfId="26"/>
    <cellStyle name="Экспертиза" xf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9"/>
  <sheetViews>
    <sheetView tabSelected="1" zoomScale="85" zoomScaleNormal="85" workbookViewId="0">
      <selection activeCell="K101" sqref="K101"/>
    </sheetView>
  </sheetViews>
  <sheetFormatPr defaultRowHeight="15" x14ac:dyDescent="0.25"/>
  <cols>
    <col min="2" max="2" width="11.7109375" bestFit="1" customWidth="1"/>
    <col min="3" max="3" width="35.7109375" customWidth="1"/>
    <col min="4" max="4" width="31.5703125" customWidth="1"/>
    <col min="5" max="5" width="8.42578125" bestFit="1" customWidth="1"/>
    <col min="6" max="6" width="9.85546875" customWidth="1"/>
    <col min="7" max="7" width="23.85546875" bestFit="1" customWidth="1"/>
    <col min="8" max="8" width="26.7109375" bestFit="1" customWidth="1"/>
    <col min="9" max="9" width="15" customWidth="1"/>
    <col min="10" max="10" width="26.85546875" bestFit="1" customWidth="1"/>
    <col min="11" max="11" width="23.28515625" bestFit="1" customWidth="1"/>
    <col min="12" max="12" width="17.7109375" customWidth="1"/>
    <col min="13" max="13" width="27" customWidth="1"/>
  </cols>
  <sheetData>
    <row r="1" spans="1:13" ht="20.25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</row>
    <row r="2" spans="1:13" ht="20.25" x14ac:dyDescent="0.3">
      <c r="A2" s="24" t="s">
        <v>20</v>
      </c>
      <c r="B2" s="3"/>
      <c r="C2" s="4"/>
      <c r="D2" s="23"/>
      <c r="E2" s="4"/>
      <c r="F2" s="4"/>
      <c r="G2" s="4"/>
      <c r="H2" s="4"/>
      <c r="I2" s="4"/>
      <c r="J2" s="4"/>
      <c r="K2" s="4"/>
      <c r="L2" s="4"/>
      <c r="M2" s="4"/>
    </row>
    <row r="3" spans="1:13" ht="43.5" customHeight="1" x14ac:dyDescent="0.3">
      <c r="A3" s="24" t="s">
        <v>1</v>
      </c>
      <c r="B3" s="3"/>
      <c r="C3" s="4"/>
      <c r="D3" s="56" t="s">
        <v>67</v>
      </c>
      <c r="E3" s="56"/>
      <c r="F3" s="56"/>
      <c r="G3" s="56"/>
      <c r="H3" s="56"/>
      <c r="I3" s="56"/>
      <c r="J3" s="56"/>
      <c r="K3" s="56"/>
      <c r="L3" s="56"/>
      <c r="M3" s="56"/>
    </row>
    <row r="4" spans="1:13" ht="21" thickBot="1" x14ac:dyDescent="0.3">
      <c r="A4" s="48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</row>
    <row r="5" spans="1:13" ht="29.25" customHeight="1" x14ac:dyDescent="0.25">
      <c r="A5" s="49" t="s">
        <v>2</v>
      </c>
      <c r="B5" s="58" t="s">
        <v>13</v>
      </c>
      <c r="C5" s="51" t="s">
        <v>19</v>
      </c>
      <c r="D5" s="5" t="s">
        <v>3</v>
      </c>
      <c r="E5" s="51" t="s">
        <v>4</v>
      </c>
      <c r="F5" s="51" t="s">
        <v>5</v>
      </c>
      <c r="G5" s="51" t="s">
        <v>6</v>
      </c>
      <c r="H5" s="53" t="s">
        <v>7</v>
      </c>
      <c r="I5" s="53" t="s">
        <v>8</v>
      </c>
      <c r="J5" s="51" t="s">
        <v>9</v>
      </c>
      <c r="K5" s="51" t="s">
        <v>10</v>
      </c>
      <c r="L5" s="51" t="s">
        <v>116</v>
      </c>
      <c r="M5" s="72" t="s">
        <v>11</v>
      </c>
    </row>
    <row r="6" spans="1:13" ht="15.75" x14ac:dyDescent="0.25">
      <c r="A6" s="50"/>
      <c r="B6" s="59"/>
      <c r="C6" s="52"/>
      <c r="D6" s="6" t="s">
        <v>12</v>
      </c>
      <c r="E6" s="52"/>
      <c r="F6" s="52"/>
      <c r="G6" s="52"/>
      <c r="H6" s="54"/>
      <c r="I6" s="55"/>
      <c r="J6" s="52"/>
      <c r="K6" s="71"/>
      <c r="L6" s="71"/>
      <c r="M6" s="73"/>
    </row>
    <row r="7" spans="1:13" ht="16.5" thickBot="1" x14ac:dyDescent="0.3">
      <c r="A7" s="7">
        <v>1</v>
      </c>
      <c r="B7" s="22"/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  <c r="K7" s="8">
        <v>11</v>
      </c>
      <c r="L7" s="8">
        <v>12</v>
      </c>
      <c r="M7" s="9">
        <v>13</v>
      </c>
    </row>
    <row r="8" spans="1:13" ht="25.5" x14ac:dyDescent="0.25">
      <c r="A8" s="10">
        <v>1</v>
      </c>
      <c r="B8" s="33" t="s">
        <v>68</v>
      </c>
      <c r="C8" s="34" t="s">
        <v>33</v>
      </c>
      <c r="D8" s="11" t="s">
        <v>26</v>
      </c>
      <c r="E8" s="35" t="s">
        <v>23</v>
      </c>
      <c r="F8" s="36">
        <v>1.92E-3</v>
      </c>
      <c r="G8" s="25"/>
      <c r="H8" s="37">
        <v>19400</v>
      </c>
      <c r="I8" s="28">
        <v>5.05</v>
      </c>
      <c r="J8" s="26">
        <f>H8*I8</f>
        <v>97970</v>
      </c>
      <c r="K8" s="12">
        <f>J8*F8</f>
        <v>188.10240000000002</v>
      </c>
      <c r="L8" s="12">
        <f>K8*0.2</f>
        <v>37.620480000000008</v>
      </c>
      <c r="M8" s="14">
        <f>K8+L8</f>
        <v>225.72288000000003</v>
      </c>
    </row>
    <row r="9" spans="1:13" ht="25.5" x14ac:dyDescent="0.25">
      <c r="A9" s="10">
        <v>2</v>
      </c>
      <c r="B9" s="33" t="s">
        <v>68</v>
      </c>
      <c r="C9" s="34" t="s">
        <v>45</v>
      </c>
      <c r="D9" s="11" t="s">
        <v>26</v>
      </c>
      <c r="E9" s="35" t="s">
        <v>23</v>
      </c>
      <c r="F9" s="36">
        <v>3.8400000000000001E-3</v>
      </c>
      <c r="G9" s="25"/>
      <c r="H9" s="37">
        <v>5989</v>
      </c>
      <c r="I9" s="28">
        <v>5.05</v>
      </c>
      <c r="J9" s="26">
        <f t="shared" ref="J9:J72" si="0">H9*I9</f>
        <v>30244.45</v>
      </c>
      <c r="K9" s="12">
        <f t="shared" ref="K9:K72" si="1">J9*F9</f>
        <v>116.138688</v>
      </c>
      <c r="L9" s="12">
        <f t="shared" ref="L9:L72" si="2">K9*0.2</f>
        <v>23.227737600000001</v>
      </c>
      <c r="M9" s="14">
        <f t="shared" ref="M9:M72" si="3">K9+L9</f>
        <v>139.36642560000001</v>
      </c>
    </row>
    <row r="10" spans="1:13" ht="15.75" x14ac:dyDescent="0.25">
      <c r="A10" s="10">
        <v>3</v>
      </c>
      <c r="B10" s="33" t="s">
        <v>68</v>
      </c>
      <c r="C10" s="34" t="s">
        <v>46</v>
      </c>
      <c r="D10" s="11" t="s">
        <v>26</v>
      </c>
      <c r="E10" s="35" t="s">
        <v>23</v>
      </c>
      <c r="F10" s="36">
        <v>7.7399999999999995E-4</v>
      </c>
      <c r="G10" s="25"/>
      <c r="H10" s="37">
        <v>35003</v>
      </c>
      <c r="I10" s="28">
        <v>5.05</v>
      </c>
      <c r="J10" s="26">
        <f t="shared" si="0"/>
        <v>176765.15</v>
      </c>
      <c r="K10" s="12">
        <f t="shared" si="1"/>
        <v>136.81622609999999</v>
      </c>
      <c r="L10" s="12">
        <f t="shared" si="2"/>
        <v>27.36324522</v>
      </c>
      <c r="M10" s="14">
        <f t="shared" si="3"/>
        <v>164.17947132</v>
      </c>
    </row>
    <row r="11" spans="1:13" ht="15.75" x14ac:dyDescent="0.25">
      <c r="A11" s="10">
        <v>4</v>
      </c>
      <c r="B11" s="33" t="s">
        <v>68</v>
      </c>
      <c r="C11" s="34" t="s">
        <v>47</v>
      </c>
      <c r="D11" s="11" t="s">
        <v>26</v>
      </c>
      <c r="E11" s="35" t="s">
        <v>23</v>
      </c>
      <c r="F11" s="36">
        <v>2.2479999999999999E-4</v>
      </c>
      <c r="G11" s="25"/>
      <c r="H11" s="37">
        <v>14312.87</v>
      </c>
      <c r="I11" s="28">
        <v>5.05</v>
      </c>
      <c r="J11" s="26">
        <f t="shared" si="0"/>
        <v>72279.993499999997</v>
      </c>
      <c r="K11" s="12">
        <f t="shared" si="1"/>
        <v>16.248542538799999</v>
      </c>
      <c r="L11" s="12">
        <f t="shared" si="2"/>
        <v>3.2497085077599999</v>
      </c>
      <c r="M11" s="14">
        <f t="shared" si="3"/>
        <v>19.49825104656</v>
      </c>
    </row>
    <row r="12" spans="1:13" ht="15.75" x14ac:dyDescent="0.25">
      <c r="A12" s="10">
        <v>5</v>
      </c>
      <c r="B12" s="33" t="s">
        <v>68</v>
      </c>
      <c r="C12" s="34" t="s">
        <v>48</v>
      </c>
      <c r="D12" s="11" t="s">
        <v>26</v>
      </c>
      <c r="E12" s="35" t="s">
        <v>23</v>
      </c>
      <c r="F12" s="36">
        <v>1.3520000000000001E-4</v>
      </c>
      <c r="G12" s="25"/>
      <c r="H12" s="37">
        <v>5479.9</v>
      </c>
      <c r="I12" s="28">
        <v>5.05</v>
      </c>
      <c r="J12" s="26">
        <f t="shared" si="0"/>
        <v>27673.494999999999</v>
      </c>
      <c r="K12" s="12">
        <f t="shared" si="1"/>
        <v>3.7414565240000002</v>
      </c>
      <c r="L12" s="12">
        <f t="shared" si="2"/>
        <v>0.74829130480000006</v>
      </c>
      <c r="M12" s="14">
        <f t="shared" si="3"/>
        <v>4.4897478288000006</v>
      </c>
    </row>
    <row r="13" spans="1:13" ht="51" x14ac:dyDescent="0.25">
      <c r="A13" s="10">
        <v>6</v>
      </c>
      <c r="B13" s="33" t="s">
        <v>68</v>
      </c>
      <c r="C13" s="34" t="s">
        <v>49</v>
      </c>
      <c r="D13" s="11" t="s">
        <v>26</v>
      </c>
      <c r="E13" s="35" t="s">
        <v>22</v>
      </c>
      <c r="F13" s="36">
        <v>0.57142899999999996</v>
      </c>
      <c r="G13" s="25"/>
      <c r="H13" s="37">
        <v>183.59</v>
      </c>
      <c r="I13" s="28">
        <v>5.05</v>
      </c>
      <c r="J13" s="26">
        <f t="shared" si="0"/>
        <v>927.12950000000001</v>
      </c>
      <c r="K13" s="12">
        <f t="shared" si="1"/>
        <v>529.78868305549997</v>
      </c>
      <c r="L13" s="12">
        <f t="shared" si="2"/>
        <v>105.9577366111</v>
      </c>
      <c r="M13" s="14">
        <f t="shared" si="3"/>
        <v>635.74641966659999</v>
      </c>
    </row>
    <row r="14" spans="1:13" ht="63.75" x14ac:dyDescent="0.25">
      <c r="A14" s="10">
        <v>7</v>
      </c>
      <c r="B14" s="33" t="s">
        <v>68</v>
      </c>
      <c r="C14" s="34" t="s">
        <v>50</v>
      </c>
      <c r="D14" s="11" t="s">
        <v>26</v>
      </c>
      <c r="E14" s="35" t="s">
        <v>22</v>
      </c>
      <c r="F14" s="36">
        <v>0.57142899999999996</v>
      </c>
      <c r="G14" s="25"/>
      <c r="H14" s="37">
        <v>300.57</v>
      </c>
      <c r="I14" s="28">
        <v>5.05</v>
      </c>
      <c r="J14" s="26">
        <f t="shared" si="0"/>
        <v>1517.8784999999998</v>
      </c>
      <c r="K14" s="12">
        <f t="shared" si="1"/>
        <v>867.35979337649985</v>
      </c>
      <c r="L14" s="12">
        <f t="shared" si="2"/>
        <v>173.47195867529999</v>
      </c>
      <c r="M14" s="14">
        <f t="shared" si="3"/>
        <v>1040.8317520517999</v>
      </c>
    </row>
    <row r="15" spans="1:13" ht="63.75" x14ac:dyDescent="0.25">
      <c r="A15" s="10">
        <v>8</v>
      </c>
      <c r="B15" s="33" t="s">
        <v>68</v>
      </c>
      <c r="C15" s="34" t="s">
        <v>51</v>
      </c>
      <c r="D15" s="11" t="s">
        <v>26</v>
      </c>
      <c r="E15" s="35" t="s">
        <v>22</v>
      </c>
      <c r="F15" s="36">
        <v>0.57142899999999996</v>
      </c>
      <c r="G15" s="25"/>
      <c r="H15" s="37">
        <v>164.86</v>
      </c>
      <c r="I15" s="28">
        <v>5.05</v>
      </c>
      <c r="J15" s="26">
        <f t="shared" si="0"/>
        <v>832.54300000000001</v>
      </c>
      <c r="K15" s="12">
        <f t="shared" si="1"/>
        <v>475.739213947</v>
      </c>
      <c r="L15" s="12">
        <f t="shared" si="2"/>
        <v>95.147842789400002</v>
      </c>
      <c r="M15" s="14">
        <f t="shared" si="3"/>
        <v>570.88705673640004</v>
      </c>
    </row>
    <row r="16" spans="1:13" ht="63.75" x14ac:dyDescent="0.25">
      <c r="A16" s="10">
        <v>9</v>
      </c>
      <c r="B16" s="33" t="s">
        <v>68</v>
      </c>
      <c r="C16" s="34" t="s">
        <v>69</v>
      </c>
      <c r="D16" s="11" t="s">
        <v>26</v>
      </c>
      <c r="E16" s="35" t="s">
        <v>25</v>
      </c>
      <c r="F16" s="36">
        <v>2.285714</v>
      </c>
      <c r="G16" s="25"/>
      <c r="H16" s="37">
        <v>65.790000000000006</v>
      </c>
      <c r="I16" s="28">
        <v>5.05</v>
      </c>
      <c r="J16" s="26">
        <f t="shared" si="0"/>
        <v>332.23950000000002</v>
      </c>
      <c r="K16" s="12">
        <f t="shared" si="1"/>
        <v>759.40447650300007</v>
      </c>
      <c r="L16" s="12">
        <f t="shared" si="2"/>
        <v>151.88089530060003</v>
      </c>
      <c r="M16" s="14">
        <f t="shared" si="3"/>
        <v>911.28537180360013</v>
      </c>
    </row>
    <row r="17" spans="1:13" ht="25.5" x14ac:dyDescent="0.25">
      <c r="A17" s="10">
        <v>10</v>
      </c>
      <c r="B17" s="33" t="s">
        <v>70</v>
      </c>
      <c r="C17" s="40" t="s">
        <v>71</v>
      </c>
      <c r="D17" s="11" t="s">
        <v>26</v>
      </c>
      <c r="E17" s="41" t="s">
        <v>22</v>
      </c>
      <c r="F17" s="42">
        <v>2</v>
      </c>
      <c r="G17" s="25"/>
      <c r="H17" s="38">
        <v>1212.8699999999999</v>
      </c>
      <c r="I17" s="28">
        <v>5.05</v>
      </c>
      <c r="J17" s="26">
        <f t="shared" si="0"/>
        <v>6124.9934999999996</v>
      </c>
      <c r="K17" s="12">
        <f t="shared" si="1"/>
        <v>12249.986999999999</v>
      </c>
      <c r="L17" s="12">
        <f t="shared" si="2"/>
        <v>2449.9973999999997</v>
      </c>
      <c r="M17" s="14">
        <f t="shared" si="3"/>
        <v>14699.984399999999</v>
      </c>
    </row>
    <row r="18" spans="1:13" ht="25.5" x14ac:dyDescent="0.25">
      <c r="A18" s="10">
        <v>11</v>
      </c>
      <c r="B18" s="33" t="s">
        <v>70</v>
      </c>
      <c r="C18" s="40" t="s">
        <v>72</v>
      </c>
      <c r="D18" s="11" t="s">
        <v>26</v>
      </c>
      <c r="E18" s="41" t="s">
        <v>22</v>
      </c>
      <c r="F18" s="42">
        <v>7</v>
      </c>
      <c r="G18" s="25"/>
      <c r="H18" s="38">
        <v>841.58</v>
      </c>
      <c r="I18" s="28">
        <v>5.05</v>
      </c>
      <c r="J18" s="26">
        <f t="shared" si="0"/>
        <v>4249.9790000000003</v>
      </c>
      <c r="K18" s="12">
        <f t="shared" si="1"/>
        <v>29749.853000000003</v>
      </c>
      <c r="L18" s="12">
        <f t="shared" si="2"/>
        <v>5949.9706000000006</v>
      </c>
      <c r="M18" s="14">
        <f t="shared" si="3"/>
        <v>35699.823600000003</v>
      </c>
    </row>
    <row r="19" spans="1:13" ht="25.5" x14ac:dyDescent="0.25">
      <c r="A19" s="10">
        <v>12</v>
      </c>
      <c r="B19" s="33" t="s">
        <v>70</v>
      </c>
      <c r="C19" s="40" t="s">
        <v>73</v>
      </c>
      <c r="D19" s="11" t="s">
        <v>26</v>
      </c>
      <c r="E19" s="41" t="s">
        <v>22</v>
      </c>
      <c r="F19" s="42">
        <v>134</v>
      </c>
      <c r="G19" s="25"/>
      <c r="H19" s="38">
        <v>56.11</v>
      </c>
      <c r="I19" s="28">
        <v>5.05</v>
      </c>
      <c r="J19" s="26">
        <f t="shared" si="0"/>
        <v>283.35550000000001</v>
      </c>
      <c r="K19" s="12">
        <f t="shared" si="1"/>
        <v>37969.637000000002</v>
      </c>
      <c r="L19" s="12">
        <f t="shared" si="2"/>
        <v>7593.9274000000005</v>
      </c>
      <c r="M19" s="14">
        <f t="shared" si="3"/>
        <v>45563.564400000003</v>
      </c>
    </row>
    <row r="20" spans="1:13" ht="15.75" x14ac:dyDescent="0.25">
      <c r="A20" s="10">
        <v>13</v>
      </c>
      <c r="B20" s="33" t="s">
        <v>70</v>
      </c>
      <c r="C20" s="40" t="s">
        <v>74</v>
      </c>
      <c r="D20" s="11" t="s">
        <v>26</v>
      </c>
      <c r="E20" s="41" t="s">
        <v>21</v>
      </c>
      <c r="F20" s="42">
        <v>8.8719999999999999</v>
      </c>
      <c r="G20" s="25"/>
      <c r="H20" s="38">
        <v>57.76</v>
      </c>
      <c r="I20" s="28">
        <v>5.05</v>
      </c>
      <c r="J20" s="26">
        <f t="shared" si="0"/>
        <v>291.68799999999999</v>
      </c>
      <c r="K20" s="12">
        <f t="shared" si="1"/>
        <v>2587.8559359999999</v>
      </c>
      <c r="L20" s="12">
        <f t="shared" si="2"/>
        <v>517.57118720000005</v>
      </c>
      <c r="M20" s="14">
        <f t="shared" si="3"/>
        <v>3105.4271232000001</v>
      </c>
    </row>
    <row r="21" spans="1:13" ht="15.75" x14ac:dyDescent="0.25">
      <c r="A21" s="10">
        <v>14</v>
      </c>
      <c r="B21" s="33" t="s">
        <v>70</v>
      </c>
      <c r="C21" s="40" t="s">
        <v>75</v>
      </c>
      <c r="D21" s="11" t="s">
        <v>26</v>
      </c>
      <c r="E21" s="41" t="s">
        <v>21</v>
      </c>
      <c r="F21" s="42">
        <v>21.292000000000002</v>
      </c>
      <c r="G21" s="25"/>
      <c r="H21" s="38">
        <v>64.36</v>
      </c>
      <c r="I21" s="28">
        <v>5.05</v>
      </c>
      <c r="J21" s="26">
        <f t="shared" si="0"/>
        <v>325.01799999999997</v>
      </c>
      <c r="K21" s="12">
        <f t="shared" si="1"/>
        <v>6920.2832559999997</v>
      </c>
      <c r="L21" s="12">
        <f t="shared" si="2"/>
        <v>1384.0566512</v>
      </c>
      <c r="M21" s="14">
        <f t="shared" si="3"/>
        <v>8304.3399071999993</v>
      </c>
    </row>
    <row r="22" spans="1:13" ht="25.5" x14ac:dyDescent="0.25">
      <c r="A22" s="10">
        <v>15</v>
      </c>
      <c r="B22" s="33" t="s">
        <v>70</v>
      </c>
      <c r="C22" s="40" t="s">
        <v>76</v>
      </c>
      <c r="D22" s="11" t="s">
        <v>26</v>
      </c>
      <c r="E22" s="41" t="s">
        <v>22</v>
      </c>
      <c r="F22" s="42">
        <v>10</v>
      </c>
      <c r="G22" s="25"/>
      <c r="H22" s="38">
        <v>21.45</v>
      </c>
      <c r="I22" s="28">
        <v>5.05</v>
      </c>
      <c r="J22" s="26">
        <f t="shared" si="0"/>
        <v>108.32249999999999</v>
      </c>
      <c r="K22" s="12">
        <f t="shared" si="1"/>
        <v>1083.2249999999999</v>
      </c>
      <c r="L22" s="12">
        <f t="shared" si="2"/>
        <v>216.64499999999998</v>
      </c>
      <c r="M22" s="14">
        <f t="shared" si="3"/>
        <v>1299.8699999999999</v>
      </c>
    </row>
    <row r="23" spans="1:13" ht="25.5" x14ac:dyDescent="0.25">
      <c r="A23" s="10">
        <v>16</v>
      </c>
      <c r="B23" s="33" t="s">
        <v>70</v>
      </c>
      <c r="C23" s="40" t="s">
        <v>77</v>
      </c>
      <c r="D23" s="11" t="s">
        <v>26</v>
      </c>
      <c r="E23" s="41" t="s">
        <v>25</v>
      </c>
      <c r="F23" s="42">
        <v>167.52</v>
      </c>
      <c r="G23" s="25"/>
      <c r="H23" s="38">
        <v>68.48</v>
      </c>
      <c r="I23" s="28">
        <v>5.05</v>
      </c>
      <c r="J23" s="26">
        <f t="shared" si="0"/>
        <v>345.82400000000001</v>
      </c>
      <c r="K23" s="12">
        <f t="shared" si="1"/>
        <v>57932.436480000004</v>
      </c>
      <c r="L23" s="12">
        <f t="shared" si="2"/>
        <v>11586.487296000001</v>
      </c>
      <c r="M23" s="14">
        <f t="shared" si="3"/>
        <v>69518.923776000011</v>
      </c>
    </row>
    <row r="24" spans="1:13" ht="15.75" x14ac:dyDescent="0.25">
      <c r="A24" s="10">
        <v>17</v>
      </c>
      <c r="B24" s="33" t="s">
        <v>70</v>
      </c>
      <c r="C24" s="40" t="s">
        <v>78</v>
      </c>
      <c r="D24" s="11" t="s">
        <v>26</v>
      </c>
      <c r="E24" s="41" t="s">
        <v>25</v>
      </c>
      <c r="F24" s="42">
        <v>6</v>
      </c>
      <c r="G24" s="25"/>
      <c r="H24" s="38">
        <v>461.5</v>
      </c>
      <c r="I24" s="28">
        <v>5.05</v>
      </c>
      <c r="J24" s="26">
        <f t="shared" si="0"/>
        <v>2330.5749999999998</v>
      </c>
      <c r="K24" s="12">
        <f t="shared" si="1"/>
        <v>13983.449999999999</v>
      </c>
      <c r="L24" s="12">
        <f t="shared" si="2"/>
        <v>2796.69</v>
      </c>
      <c r="M24" s="14">
        <f t="shared" si="3"/>
        <v>16780.14</v>
      </c>
    </row>
    <row r="25" spans="1:13" ht="25.5" x14ac:dyDescent="0.25">
      <c r="A25" s="10">
        <v>18</v>
      </c>
      <c r="B25" s="33" t="s">
        <v>70</v>
      </c>
      <c r="C25" s="40" t="s">
        <v>79</v>
      </c>
      <c r="D25" s="11" t="s">
        <v>26</v>
      </c>
      <c r="E25" s="41" t="s">
        <v>25</v>
      </c>
      <c r="F25" s="42">
        <v>15.4</v>
      </c>
      <c r="G25" s="25"/>
      <c r="H25" s="38">
        <v>532.32000000000005</v>
      </c>
      <c r="I25" s="28">
        <v>5.05</v>
      </c>
      <c r="J25" s="26">
        <f t="shared" si="0"/>
        <v>2688.2160000000003</v>
      </c>
      <c r="K25" s="12">
        <f t="shared" si="1"/>
        <v>41398.52640000001</v>
      </c>
      <c r="L25" s="12">
        <f t="shared" si="2"/>
        <v>8279.7052800000019</v>
      </c>
      <c r="M25" s="14">
        <f t="shared" si="3"/>
        <v>49678.231680000012</v>
      </c>
    </row>
    <row r="26" spans="1:13" ht="38.25" x14ac:dyDescent="0.25">
      <c r="A26" s="10">
        <v>19</v>
      </c>
      <c r="B26" s="33" t="s">
        <v>70</v>
      </c>
      <c r="C26" s="40" t="s">
        <v>34</v>
      </c>
      <c r="D26" s="11" t="s">
        <v>26</v>
      </c>
      <c r="E26" s="41" t="s">
        <v>23</v>
      </c>
      <c r="F26" s="42">
        <v>2.2700999999999999E-2</v>
      </c>
      <c r="G26" s="25"/>
      <c r="H26" s="39">
        <v>4041.7</v>
      </c>
      <c r="I26" s="28">
        <v>5.05</v>
      </c>
      <c r="J26" s="26">
        <f t="shared" si="0"/>
        <v>20410.584999999999</v>
      </c>
      <c r="K26" s="12">
        <f t="shared" si="1"/>
        <v>463.34069008499995</v>
      </c>
      <c r="L26" s="12">
        <f t="shared" si="2"/>
        <v>92.66813801699999</v>
      </c>
      <c r="M26" s="14">
        <f t="shared" si="3"/>
        <v>556.00882810199994</v>
      </c>
    </row>
    <row r="27" spans="1:13" ht="15.75" x14ac:dyDescent="0.25">
      <c r="A27" s="10">
        <v>20</v>
      </c>
      <c r="B27" s="33" t="s">
        <v>70</v>
      </c>
      <c r="C27" s="40" t="s">
        <v>80</v>
      </c>
      <c r="D27" s="11" t="s">
        <v>26</v>
      </c>
      <c r="E27" s="41" t="s">
        <v>24</v>
      </c>
      <c r="F27" s="42">
        <v>0.493118</v>
      </c>
      <c r="G27" s="25"/>
      <c r="H27" s="39">
        <v>38.51</v>
      </c>
      <c r="I27" s="28">
        <v>5.05</v>
      </c>
      <c r="J27" s="26">
        <f t="shared" si="0"/>
        <v>194.47549999999998</v>
      </c>
      <c r="K27" s="12">
        <f t="shared" si="1"/>
        <v>95.89936960899999</v>
      </c>
      <c r="L27" s="12">
        <f t="shared" si="2"/>
        <v>19.179873921799999</v>
      </c>
      <c r="M27" s="14">
        <f t="shared" si="3"/>
        <v>115.07924353079999</v>
      </c>
    </row>
    <row r="28" spans="1:13" ht="15.75" x14ac:dyDescent="0.25">
      <c r="A28" s="10">
        <v>21</v>
      </c>
      <c r="B28" s="33" t="s">
        <v>70</v>
      </c>
      <c r="C28" s="40" t="s">
        <v>81</v>
      </c>
      <c r="D28" s="11" t="s">
        <v>26</v>
      </c>
      <c r="E28" s="41" t="s">
        <v>24</v>
      </c>
      <c r="F28" s="42">
        <v>3.969824</v>
      </c>
      <c r="G28" s="25"/>
      <c r="H28" s="39">
        <v>6.22</v>
      </c>
      <c r="I28" s="28">
        <v>5.05</v>
      </c>
      <c r="J28" s="26">
        <f t="shared" si="0"/>
        <v>31.410999999999998</v>
      </c>
      <c r="K28" s="12">
        <f t="shared" si="1"/>
        <v>124.696141664</v>
      </c>
      <c r="L28" s="12">
        <f t="shared" si="2"/>
        <v>24.939228332799999</v>
      </c>
      <c r="M28" s="14">
        <f t="shared" si="3"/>
        <v>149.63536999679999</v>
      </c>
    </row>
    <row r="29" spans="1:13" ht="15.75" x14ac:dyDescent="0.25">
      <c r="A29" s="10">
        <v>22</v>
      </c>
      <c r="B29" s="33" t="s">
        <v>70</v>
      </c>
      <c r="C29" s="40" t="s">
        <v>82</v>
      </c>
      <c r="D29" s="11" t="s">
        <v>26</v>
      </c>
      <c r="E29" s="41" t="s">
        <v>21</v>
      </c>
      <c r="F29" s="42">
        <v>0.45134999999999997</v>
      </c>
      <c r="G29" s="25"/>
      <c r="H29" s="39">
        <v>6.09</v>
      </c>
      <c r="I29" s="28">
        <v>5.05</v>
      </c>
      <c r="J29" s="26">
        <f t="shared" si="0"/>
        <v>30.754499999999997</v>
      </c>
      <c r="K29" s="12">
        <f t="shared" si="1"/>
        <v>13.881043574999998</v>
      </c>
      <c r="L29" s="12">
        <f t="shared" si="2"/>
        <v>2.7762087149999997</v>
      </c>
      <c r="M29" s="14">
        <f t="shared" si="3"/>
        <v>16.657252289999999</v>
      </c>
    </row>
    <row r="30" spans="1:13" ht="15.75" x14ac:dyDescent="0.25">
      <c r="A30" s="10">
        <v>23</v>
      </c>
      <c r="B30" s="33" t="s">
        <v>70</v>
      </c>
      <c r="C30" s="40" t="s">
        <v>27</v>
      </c>
      <c r="D30" s="11" t="s">
        <v>26</v>
      </c>
      <c r="E30" s="41" t="s">
        <v>24</v>
      </c>
      <c r="F30" s="42">
        <v>5.4733999999999998</v>
      </c>
      <c r="G30" s="25"/>
      <c r="H30" s="39">
        <v>2.44</v>
      </c>
      <c r="I30" s="28">
        <v>5.05</v>
      </c>
      <c r="J30" s="26">
        <f t="shared" si="0"/>
        <v>12.321999999999999</v>
      </c>
      <c r="K30" s="12">
        <f t="shared" si="1"/>
        <v>67.443234799999999</v>
      </c>
      <c r="L30" s="12">
        <f t="shared" si="2"/>
        <v>13.488646960000001</v>
      </c>
      <c r="M30" s="14">
        <f t="shared" si="3"/>
        <v>80.931881759999996</v>
      </c>
    </row>
    <row r="31" spans="1:13" ht="25.5" x14ac:dyDescent="0.25">
      <c r="A31" s="10">
        <v>24</v>
      </c>
      <c r="B31" s="33" t="s">
        <v>70</v>
      </c>
      <c r="C31" s="40" t="s">
        <v>52</v>
      </c>
      <c r="D31" s="11" t="s">
        <v>26</v>
      </c>
      <c r="E31" s="41" t="s">
        <v>28</v>
      </c>
      <c r="F31" s="42">
        <v>0.25</v>
      </c>
      <c r="G31" s="25"/>
      <c r="H31" s="39">
        <v>3.62</v>
      </c>
      <c r="I31" s="28">
        <v>5.05</v>
      </c>
      <c r="J31" s="26">
        <f t="shared" si="0"/>
        <v>18.280999999999999</v>
      </c>
      <c r="K31" s="12">
        <f t="shared" si="1"/>
        <v>4.5702499999999997</v>
      </c>
      <c r="L31" s="12">
        <f t="shared" si="2"/>
        <v>0.91405000000000003</v>
      </c>
      <c r="M31" s="14">
        <f t="shared" si="3"/>
        <v>5.4842999999999993</v>
      </c>
    </row>
    <row r="32" spans="1:13" ht="15.75" x14ac:dyDescent="0.25">
      <c r="A32" s="10">
        <v>25</v>
      </c>
      <c r="B32" s="33" t="s">
        <v>70</v>
      </c>
      <c r="C32" s="40" t="s">
        <v>29</v>
      </c>
      <c r="D32" s="11" t="s">
        <v>26</v>
      </c>
      <c r="E32" s="41" t="s">
        <v>23</v>
      </c>
      <c r="F32" s="42">
        <v>9.2803999999999998E-2</v>
      </c>
      <c r="G32" s="25"/>
      <c r="H32" s="39">
        <v>30030</v>
      </c>
      <c r="I32" s="28">
        <v>5.05</v>
      </c>
      <c r="J32" s="26">
        <f t="shared" si="0"/>
        <v>151651.5</v>
      </c>
      <c r="K32" s="12">
        <f t="shared" si="1"/>
        <v>14073.865806</v>
      </c>
      <c r="L32" s="12">
        <f t="shared" si="2"/>
        <v>2814.7731612000002</v>
      </c>
      <c r="M32" s="14">
        <f t="shared" si="3"/>
        <v>16888.6389672</v>
      </c>
    </row>
    <row r="33" spans="1:13" ht="25.5" x14ac:dyDescent="0.25">
      <c r="A33" s="10">
        <v>26</v>
      </c>
      <c r="B33" s="33" t="s">
        <v>70</v>
      </c>
      <c r="C33" s="40" t="s">
        <v>83</v>
      </c>
      <c r="D33" s="11" t="s">
        <v>26</v>
      </c>
      <c r="E33" s="41" t="s">
        <v>23</v>
      </c>
      <c r="F33" s="42">
        <v>4.4999999999999999E-4</v>
      </c>
      <c r="G33" s="25"/>
      <c r="H33" s="39">
        <v>13560</v>
      </c>
      <c r="I33" s="28">
        <v>5.05</v>
      </c>
      <c r="J33" s="26">
        <f t="shared" si="0"/>
        <v>68478</v>
      </c>
      <c r="K33" s="12">
        <f t="shared" si="1"/>
        <v>30.815099999999997</v>
      </c>
      <c r="L33" s="12">
        <f t="shared" si="2"/>
        <v>6.1630199999999995</v>
      </c>
      <c r="M33" s="14">
        <f t="shared" si="3"/>
        <v>36.978119999999997</v>
      </c>
    </row>
    <row r="34" spans="1:13" ht="15.75" x14ac:dyDescent="0.25">
      <c r="A34" s="10">
        <v>27</v>
      </c>
      <c r="B34" s="33" t="s">
        <v>70</v>
      </c>
      <c r="C34" s="40" t="s">
        <v>84</v>
      </c>
      <c r="D34" s="11" t="s">
        <v>26</v>
      </c>
      <c r="E34" s="41" t="s">
        <v>21</v>
      </c>
      <c r="F34" s="42">
        <v>0.60599999999999998</v>
      </c>
      <c r="G34" s="25"/>
      <c r="H34" s="39">
        <v>6</v>
      </c>
      <c r="I34" s="28">
        <v>5.05</v>
      </c>
      <c r="J34" s="26">
        <f t="shared" si="0"/>
        <v>30.299999999999997</v>
      </c>
      <c r="K34" s="12">
        <f t="shared" si="1"/>
        <v>18.361799999999999</v>
      </c>
      <c r="L34" s="12">
        <f t="shared" si="2"/>
        <v>3.6723599999999998</v>
      </c>
      <c r="M34" s="14">
        <f t="shared" si="3"/>
        <v>22.03416</v>
      </c>
    </row>
    <row r="35" spans="1:13" ht="25.5" x14ac:dyDescent="0.25">
      <c r="A35" s="10">
        <v>28</v>
      </c>
      <c r="B35" s="33" t="s">
        <v>70</v>
      </c>
      <c r="C35" s="40" t="s">
        <v>53</v>
      </c>
      <c r="D35" s="11" t="s">
        <v>26</v>
      </c>
      <c r="E35" s="41" t="s">
        <v>23</v>
      </c>
      <c r="F35" s="42">
        <v>1.0139999999999999E-3</v>
      </c>
      <c r="G35" s="25"/>
      <c r="H35" s="39">
        <v>10315.01</v>
      </c>
      <c r="I35" s="28">
        <v>5.05</v>
      </c>
      <c r="J35" s="26">
        <f t="shared" si="0"/>
        <v>52090.800499999998</v>
      </c>
      <c r="K35" s="12">
        <f t="shared" si="1"/>
        <v>52.820071706999997</v>
      </c>
      <c r="L35" s="12">
        <f t="shared" si="2"/>
        <v>10.5640143414</v>
      </c>
      <c r="M35" s="14">
        <f t="shared" si="3"/>
        <v>63.384086048399993</v>
      </c>
    </row>
    <row r="36" spans="1:13" ht="25.5" x14ac:dyDescent="0.25">
      <c r="A36" s="10">
        <v>29</v>
      </c>
      <c r="B36" s="33" t="s">
        <v>70</v>
      </c>
      <c r="C36" s="40" t="s">
        <v>85</v>
      </c>
      <c r="D36" s="11" t="s">
        <v>26</v>
      </c>
      <c r="E36" s="41" t="s">
        <v>21</v>
      </c>
      <c r="F36" s="42">
        <v>23.715</v>
      </c>
      <c r="G36" s="25"/>
      <c r="H36" s="39">
        <v>10.75</v>
      </c>
      <c r="I36" s="28">
        <v>5.05</v>
      </c>
      <c r="J36" s="26">
        <f t="shared" si="0"/>
        <v>54.287500000000001</v>
      </c>
      <c r="K36" s="12">
        <f t="shared" si="1"/>
        <v>1287.4280625000001</v>
      </c>
      <c r="L36" s="12">
        <f t="shared" si="2"/>
        <v>257.48561250000006</v>
      </c>
      <c r="M36" s="14">
        <f t="shared" si="3"/>
        <v>1544.9136750000002</v>
      </c>
    </row>
    <row r="37" spans="1:13" ht="15.75" x14ac:dyDescent="0.25">
      <c r="A37" s="10">
        <v>30</v>
      </c>
      <c r="B37" s="33" t="s">
        <v>70</v>
      </c>
      <c r="C37" s="40" t="s">
        <v>30</v>
      </c>
      <c r="D37" s="11" t="s">
        <v>26</v>
      </c>
      <c r="E37" s="41" t="s">
        <v>23</v>
      </c>
      <c r="F37" s="42">
        <v>1.1436200000000001E-2</v>
      </c>
      <c r="G37" s="25"/>
      <c r="H37" s="39">
        <v>11978</v>
      </c>
      <c r="I37" s="28">
        <v>5.05</v>
      </c>
      <c r="J37" s="26">
        <f t="shared" si="0"/>
        <v>60488.9</v>
      </c>
      <c r="K37" s="12">
        <f t="shared" si="1"/>
        <v>691.76315818</v>
      </c>
      <c r="L37" s="12">
        <f t="shared" si="2"/>
        <v>138.35263163600001</v>
      </c>
      <c r="M37" s="14">
        <f t="shared" si="3"/>
        <v>830.11578981599996</v>
      </c>
    </row>
    <row r="38" spans="1:13" ht="15.75" x14ac:dyDescent="0.25">
      <c r="A38" s="10">
        <v>31</v>
      </c>
      <c r="B38" s="33" t="s">
        <v>70</v>
      </c>
      <c r="C38" s="40" t="s">
        <v>54</v>
      </c>
      <c r="D38" s="11" t="s">
        <v>26</v>
      </c>
      <c r="E38" s="41" t="s">
        <v>23</v>
      </c>
      <c r="F38" s="42">
        <v>2.2684900000000001E-2</v>
      </c>
      <c r="G38" s="25"/>
      <c r="H38" s="39">
        <v>3938.2</v>
      </c>
      <c r="I38" s="28">
        <v>5.05</v>
      </c>
      <c r="J38" s="26">
        <f t="shared" si="0"/>
        <v>19887.91</v>
      </c>
      <c r="K38" s="12">
        <f t="shared" si="1"/>
        <v>451.15524955900003</v>
      </c>
      <c r="L38" s="12">
        <f t="shared" si="2"/>
        <v>90.231049911800014</v>
      </c>
      <c r="M38" s="14">
        <f t="shared" si="3"/>
        <v>541.38629947080005</v>
      </c>
    </row>
    <row r="39" spans="1:13" ht="25.5" x14ac:dyDescent="0.25">
      <c r="A39" s="10">
        <v>32</v>
      </c>
      <c r="B39" s="33" t="s">
        <v>70</v>
      </c>
      <c r="C39" s="40" t="s">
        <v>86</v>
      </c>
      <c r="D39" s="11" t="s">
        <v>26</v>
      </c>
      <c r="E39" s="41" t="s">
        <v>21</v>
      </c>
      <c r="F39" s="42">
        <v>6.4627999999999997</v>
      </c>
      <c r="G39" s="25"/>
      <c r="H39" s="39">
        <v>7.8</v>
      </c>
      <c r="I39" s="28">
        <v>5.05</v>
      </c>
      <c r="J39" s="26">
        <f t="shared" si="0"/>
        <v>39.39</v>
      </c>
      <c r="K39" s="12">
        <f t="shared" si="1"/>
        <v>254.569692</v>
      </c>
      <c r="L39" s="12">
        <f t="shared" si="2"/>
        <v>50.913938400000006</v>
      </c>
      <c r="M39" s="14">
        <f t="shared" si="3"/>
        <v>305.48363040000004</v>
      </c>
    </row>
    <row r="40" spans="1:13" ht="25.5" x14ac:dyDescent="0.25">
      <c r="A40" s="10">
        <v>33</v>
      </c>
      <c r="B40" s="33" t="s">
        <v>70</v>
      </c>
      <c r="C40" s="40" t="s">
        <v>55</v>
      </c>
      <c r="D40" s="11" t="s">
        <v>26</v>
      </c>
      <c r="E40" s="41" t="s">
        <v>24</v>
      </c>
      <c r="F40" s="42">
        <v>0.4</v>
      </c>
      <c r="G40" s="25"/>
      <c r="H40" s="39">
        <v>59.99</v>
      </c>
      <c r="I40" s="28">
        <v>5.05</v>
      </c>
      <c r="J40" s="26">
        <f t="shared" si="0"/>
        <v>302.9495</v>
      </c>
      <c r="K40" s="12">
        <f t="shared" si="1"/>
        <v>121.1798</v>
      </c>
      <c r="L40" s="12">
        <f t="shared" si="2"/>
        <v>24.235960000000002</v>
      </c>
      <c r="M40" s="14">
        <f t="shared" si="3"/>
        <v>145.41576000000001</v>
      </c>
    </row>
    <row r="41" spans="1:13" ht="38.25" x14ac:dyDescent="0.25">
      <c r="A41" s="10">
        <v>34</v>
      </c>
      <c r="B41" s="33" t="s">
        <v>70</v>
      </c>
      <c r="C41" s="40" t="s">
        <v>56</v>
      </c>
      <c r="D41" s="11" t="s">
        <v>26</v>
      </c>
      <c r="E41" s="41" t="s">
        <v>23</v>
      </c>
      <c r="F41" s="42">
        <v>1.0175200000000001E-2</v>
      </c>
      <c r="G41" s="25"/>
      <c r="H41" s="39">
        <v>412</v>
      </c>
      <c r="I41" s="28">
        <v>5.05</v>
      </c>
      <c r="J41" s="26">
        <f t="shared" si="0"/>
        <v>2080.6</v>
      </c>
      <c r="K41" s="12">
        <f t="shared" si="1"/>
        <v>21.17052112</v>
      </c>
      <c r="L41" s="12">
        <f t="shared" si="2"/>
        <v>4.2341042240000002</v>
      </c>
      <c r="M41" s="14">
        <f t="shared" si="3"/>
        <v>25.404625343999999</v>
      </c>
    </row>
    <row r="42" spans="1:13" ht="25.5" x14ac:dyDescent="0.25">
      <c r="A42" s="10">
        <v>35</v>
      </c>
      <c r="B42" s="33" t="s">
        <v>70</v>
      </c>
      <c r="C42" s="40" t="s">
        <v>57</v>
      </c>
      <c r="D42" s="11" t="s">
        <v>26</v>
      </c>
      <c r="E42" s="41" t="s">
        <v>23</v>
      </c>
      <c r="F42" s="42">
        <v>2E-3</v>
      </c>
      <c r="G42" s="25"/>
      <c r="H42" s="39">
        <v>424</v>
      </c>
      <c r="I42" s="28">
        <v>5.05</v>
      </c>
      <c r="J42" s="26">
        <f t="shared" si="0"/>
        <v>2141.1999999999998</v>
      </c>
      <c r="K42" s="12">
        <f t="shared" si="1"/>
        <v>4.2824</v>
      </c>
      <c r="L42" s="12">
        <f t="shared" si="2"/>
        <v>0.85648000000000002</v>
      </c>
      <c r="M42" s="14">
        <f t="shared" si="3"/>
        <v>5.1388800000000003</v>
      </c>
    </row>
    <row r="43" spans="1:13" ht="25.5" x14ac:dyDescent="0.25">
      <c r="A43" s="10">
        <v>36</v>
      </c>
      <c r="B43" s="33" t="s">
        <v>70</v>
      </c>
      <c r="C43" s="40" t="s">
        <v>58</v>
      </c>
      <c r="D43" s="11" t="s">
        <v>26</v>
      </c>
      <c r="E43" s="41" t="s">
        <v>24</v>
      </c>
      <c r="F43" s="42">
        <v>1.5683009999999999</v>
      </c>
      <c r="G43" s="25"/>
      <c r="H43" s="39">
        <v>545.6</v>
      </c>
      <c r="I43" s="28">
        <v>5.05</v>
      </c>
      <c r="J43" s="26">
        <f t="shared" si="0"/>
        <v>2755.28</v>
      </c>
      <c r="K43" s="12">
        <f t="shared" si="1"/>
        <v>4321.10837928</v>
      </c>
      <c r="L43" s="12">
        <f t="shared" si="2"/>
        <v>864.22167585600005</v>
      </c>
      <c r="M43" s="14">
        <f t="shared" si="3"/>
        <v>5185.3300551359998</v>
      </c>
    </row>
    <row r="44" spans="1:13" ht="25.5" x14ac:dyDescent="0.25">
      <c r="A44" s="10">
        <v>37</v>
      </c>
      <c r="B44" s="33" t="s">
        <v>70</v>
      </c>
      <c r="C44" s="40" t="s">
        <v>59</v>
      </c>
      <c r="D44" s="11" t="s">
        <v>26</v>
      </c>
      <c r="E44" s="41" t="s">
        <v>24</v>
      </c>
      <c r="F44" s="42">
        <v>0.13</v>
      </c>
      <c r="G44" s="25"/>
      <c r="H44" s="39">
        <v>600</v>
      </c>
      <c r="I44" s="28">
        <v>5.05</v>
      </c>
      <c r="J44" s="26">
        <f t="shared" si="0"/>
        <v>3030</v>
      </c>
      <c r="K44" s="12">
        <f t="shared" si="1"/>
        <v>393.90000000000003</v>
      </c>
      <c r="L44" s="12">
        <f t="shared" si="2"/>
        <v>78.780000000000015</v>
      </c>
      <c r="M44" s="14">
        <f t="shared" si="3"/>
        <v>472.68000000000006</v>
      </c>
    </row>
    <row r="45" spans="1:13" ht="38.25" x14ac:dyDescent="0.25">
      <c r="A45" s="10">
        <v>38</v>
      </c>
      <c r="B45" s="33" t="s">
        <v>70</v>
      </c>
      <c r="C45" s="40" t="s">
        <v>60</v>
      </c>
      <c r="D45" s="11" t="s">
        <v>26</v>
      </c>
      <c r="E45" s="41" t="s">
        <v>23</v>
      </c>
      <c r="F45" s="42">
        <v>0.26870899999999998</v>
      </c>
      <c r="G45" s="25"/>
      <c r="H45" s="39">
        <v>459.91</v>
      </c>
      <c r="I45" s="28">
        <v>5.05</v>
      </c>
      <c r="J45" s="26">
        <f t="shared" si="0"/>
        <v>2322.5455000000002</v>
      </c>
      <c r="K45" s="12">
        <f t="shared" si="1"/>
        <v>624.08887875949995</v>
      </c>
      <c r="L45" s="12">
        <f t="shared" si="2"/>
        <v>124.8177757519</v>
      </c>
      <c r="M45" s="14">
        <f t="shared" si="3"/>
        <v>748.90665451139989</v>
      </c>
    </row>
    <row r="46" spans="1:13" ht="15.75" x14ac:dyDescent="0.25">
      <c r="A46" s="10">
        <v>39</v>
      </c>
      <c r="B46" s="33" t="s">
        <v>70</v>
      </c>
      <c r="C46" s="40" t="s">
        <v>32</v>
      </c>
      <c r="D46" s="11" t="s">
        <v>26</v>
      </c>
      <c r="E46" s="41" t="s">
        <v>24</v>
      </c>
      <c r="F46" s="42">
        <v>5.6357999999999998E-2</v>
      </c>
      <c r="G46" s="25"/>
      <c r="H46" s="39">
        <v>395</v>
      </c>
      <c r="I46" s="28">
        <v>5.05</v>
      </c>
      <c r="J46" s="26">
        <f t="shared" si="0"/>
        <v>1994.75</v>
      </c>
      <c r="K46" s="12">
        <f t="shared" si="1"/>
        <v>112.4201205</v>
      </c>
      <c r="L46" s="12">
        <f t="shared" si="2"/>
        <v>22.484024099999999</v>
      </c>
      <c r="M46" s="14">
        <f t="shared" si="3"/>
        <v>134.9041446</v>
      </c>
    </row>
    <row r="47" spans="1:13" ht="25.5" x14ac:dyDescent="0.25">
      <c r="A47" s="10">
        <v>40</v>
      </c>
      <c r="B47" s="33" t="s">
        <v>70</v>
      </c>
      <c r="C47" s="40" t="s">
        <v>42</v>
      </c>
      <c r="D47" s="11" t="s">
        <v>26</v>
      </c>
      <c r="E47" s="41" t="s">
        <v>24</v>
      </c>
      <c r="F47" s="42">
        <v>0.96471200000000001</v>
      </c>
      <c r="G47" s="25"/>
      <c r="H47" s="39">
        <v>485.9</v>
      </c>
      <c r="I47" s="28">
        <v>5.05</v>
      </c>
      <c r="J47" s="26">
        <f t="shared" si="0"/>
        <v>2453.7949999999996</v>
      </c>
      <c r="K47" s="12">
        <f t="shared" si="1"/>
        <v>2367.2054820399999</v>
      </c>
      <c r="L47" s="12">
        <f t="shared" si="2"/>
        <v>473.44109640800002</v>
      </c>
      <c r="M47" s="14">
        <f t="shared" si="3"/>
        <v>2840.6465784479997</v>
      </c>
    </row>
    <row r="48" spans="1:13" ht="25.5" x14ac:dyDescent="0.25">
      <c r="A48" s="10">
        <v>41</v>
      </c>
      <c r="B48" s="33" t="s">
        <v>70</v>
      </c>
      <c r="C48" s="40" t="s">
        <v>36</v>
      </c>
      <c r="D48" s="11" t="s">
        <v>26</v>
      </c>
      <c r="E48" s="41" t="s">
        <v>24</v>
      </c>
      <c r="F48" s="42">
        <v>2E-3</v>
      </c>
      <c r="G48" s="25"/>
      <c r="H48" s="39">
        <v>519.79999999999995</v>
      </c>
      <c r="I48" s="28">
        <v>5.05</v>
      </c>
      <c r="J48" s="26">
        <f t="shared" si="0"/>
        <v>2624.99</v>
      </c>
      <c r="K48" s="12">
        <f t="shared" si="1"/>
        <v>5.2499799999999999</v>
      </c>
      <c r="L48" s="12">
        <f t="shared" si="2"/>
        <v>1.0499959999999999</v>
      </c>
      <c r="M48" s="14">
        <f t="shared" si="3"/>
        <v>6.299976</v>
      </c>
    </row>
    <row r="49" spans="1:13" ht="25.5" x14ac:dyDescent="0.25">
      <c r="A49" s="10">
        <v>42</v>
      </c>
      <c r="B49" s="33" t="s">
        <v>70</v>
      </c>
      <c r="C49" s="40" t="s">
        <v>45</v>
      </c>
      <c r="D49" s="11" t="s">
        <v>26</v>
      </c>
      <c r="E49" s="41" t="s">
        <v>23</v>
      </c>
      <c r="F49" s="42">
        <v>1.3268E-2</v>
      </c>
      <c r="G49" s="25"/>
      <c r="H49" s="39">
        <v>5989</v>
      </c>
      <c r="I49" s="28">
        <v>5.05</v>
      </c>
      <c r="J49" s="26">
        <f t="shared" si="0"/>
        <v>30244.45</v>
      </c>
      <c r="K49" s="12">
        <f t="shared" si="1"/>
        <v>401.28336260000003</v>
      </c>
      <c r="L49" s="12">
        <f t="shared" si="2"/>
        <v>80.256672520000009</v>
      </c>
      <c r="M49" s="14">
        <f t="shared" si="3"/>
        <v>481.54003512000003</v>
      </c>
    </row>
    <row r="50" spans="1:13" ht="38.25" x14ac:dyDescent="0.25">
      <c r="A50" s="10">
        <v>43</v>
      </c>
      <c r="B50" s="33" t="s">
        <v>70</v>
      </c>
      <c r="C50" s="40" t="s">
        <v>87</v>
      </c>
      <c r="D50" s="11" t="s">
        <v>26</v>
      </c>
      <c r="E50" s="41" t="s">
        <v>24</v>
      </c>
      <c r="F50" s="42">
        <v>1.6199999999999999E-3</v>
      </c>
      <c r="G50" s="25"/>
      <c r="H50" s="39">
        <v>1287</v>
      </c>
      <c r="I50" s="28">
        <v>5.05</v>
      </c>
      <c r="J50" s="26">
        <f t="shared" si="0"/>
        <v>6499.3499999999995</v>
      </c>
      <c r="K50" s="12">
        <f t="shared" si="1"/>
        <v>10.528946999999999</v>
      </c>
      <c r="L50" s="12">
        <f t="shared" si="2"/>
        <v>2.1057893999999999</v>
      </c>
      <c r="M50" s="14">
        <f t="shared" si="3"/>
        <v>12.634736399999998</v>
      </c>
    </row>
    <row r="51" spans="1:13" ht="38.25" x14ac:dyDescent="0.25">
      <c r="A51" s="10">
        <v>44</v>
      </c>
      <c r="B51" s="33" t="s">
        <v>70</v>
      </c>
      <c r="C51" s="40" t="s">
        <v>88</v>
      </c>
      <c r="D51" s="11" t="s">
        <v>26</v>
      </c>
      <c r="E51" s="41" t="s">
        <v>24</v>
      </c>
      <c r="F51" s="42">
        <v>1.14E-3</v>
      </c>
      <c r="G51" s="25"/>
      <c r="H51" s="39">
        <v>1100</v>
      </c>
      <c r="I51" s="28">
        <v>5.05</v>
      </c>
      <c r="J51" s="26">
        <f t="shared" si="0"/>
        <v>5555</v>
      </c>
      <c r="K51" s="12">
        <f t="shared" si="1"/>
        <v>6.3327</v>
      </c>
      <c r="L51" s="12">
        <f t="shared" si="2"/>
        <v>1.26654</v>
      </c>
      <c r="M51" s="14">
        <f t="shared" si="3"/>
        <v>7.59924</v>
      </c>
    </row>
    <row r="52" spans="1:13" ht="15.75" x14ac:dyDescent="0.25">
      <c r="A52" s="10">
        <v>45</v>
      </c>
      <c r="B52" s="33" t="s">
        <v>70</v>
      </c>
      <c r="C52" s="40" t="s">
        <v>89</v>
      </c>
      <c r="D52" s="11" t="s">
        <v>26</v>
      </c>
      <c r="E52" s="41" t="s">
        <v>23</v>
      </c>
      <c r="F52" s="42">
        <v>8.7700000000000004E-5</v>
      </c>
      <c r="G52" s="25"/>
      <c r="H52" s="39">
        <v>7640</v>
      </c>
      <c r="I52" s="28">
        <v>5.05</v>
      </c>
      <c r="J52" s="26">
        <f t="shared" si="0"/>
        <v>38582</v>
      </c>
      <c r="K52" s="12">
        <f t="shared" si="1"/>
        <v>3.3836414000000001</v>
      </c>
      <c r="L52" s="12">
        <f t="shared" si="2"/>
        <v>0.67672828000000007</v>
      </c>
      <c r="M52" s="14">
        <f t="shared" si="3"/>
        <v>4.06036968</v>
      </c>
    </row>
    <row r="53" spans="1:13" ht="15.75" x14ac:dyDescent="0.25">
      <c r="A53" s="10">
        <v>46</v>
      </c>
      <c r="B53" s="33" t="s">
        <v>70</v>
      </c>
      <c r="C53" s="40" t="s">
        <v>90</v>
      </c>
      <c r="D53" s="11" t="s">
        <v>26</v>
      </c>
      <c r="E53" s="41" t="s">
        <v>21</v>
      </c>
      <c r="F53" s="42">
        <v>6.7605979999999999</v>
      </c>
      <c r="G53" s="25"/>
      <c r="H53" s="39">
        <v>6.67</v>
      </c>
      <c r="I53" s="28">
        <v>5.05</v>
      </c>
      <c r="J53" s="26">
        <f t="shared" si="0"/>
        <v>33.683499999999995</v>
      </c>
      <c r="K53" s="12">
        <f t="shared" si="1"/>
        <v>227.72060273299996</v>
      </c>
      <c r="L53" s="12">
        <f t="shared" si="2"/>
        <v>45.544120546599999</v>
      </c>
      <c r="M53" s="14">
        <f t="shared" si="3"/>
        <v>273.26472327959993</v>
      </c>
    </row>
    <row r="54" spans="1:13" ht="25.5" x14ac:dyDescent="0.25">
      <c r="A54" s="10">
        <v>47</v>
      </c>
      <c r="B54" s="33" t="s">
        <v>70</v>
      </c>
      <c r="C54" s="40" t="s">
        <v>91</v>
      </c>
      <c r="D54" s="11" t="s">
        <v>26</v>
      </c>
      <c r="E54" s="41" t="s">
        <v>21</v>
      </c>
      <c r="F54" s="42">
        <v>117.06</v>
      </c>
      <c r="G54" s="25"/>
      <c r="H54" s="39">
        <v>9.15</v>
      </c>
      <c r="I54" s="28">
        <v>5.05</v>
      </c>
      <c r="J54" s="26">
        <f t="shared" si="0"/>
        <v>46.207500000000003</v>
      </c>
      <c r="K54" s="12">
        <f t="shared" si="1"/>
        <v>5409.0499500000005</v>
      </c>
      <c r="L54" s="12">
        <f t="shared" si="2"/>
        <v>1081.8099900000002</v>
      </c>
      <c r="M54" s="14">
        <f t="shared" si="3"/>
        <v>6490.8599400000003</v>
      </c>
    </row>
    <row r="55" spans="1:13" ht="25.5" x14ac:dyDescent="0.25">
      <c r="A55" s="10">
        <v>48</v>
      </c>
      <c r="B55" s="33" t="s">
        <v>70</v>
      </c>
      <c r="C55" s="40" t="s">
        <v>92</v>
      </c>
      <c r="D55" s="11" t="s">
        <v>26</v>
      </c>
      <c r="E55" s="41" t="s">
        <v>112</v>
      </c>
      <c r="F55" s="42">
        <v>29.265000000000001</v>
      </c>
      <c r="G55" s="25"/>
      <c r="H55" s="39">
        <v>8.44</v>
      </c>
      <c r="I55" s="28">
        <v>5.05</v>
      </c>
      <c r="J55" s="26">
        <f t="shared" si="0"/>
        <v>42.621999999999993</v>
      </c>
      <c r="K55" s="12">
        <f t="shared" si="1"/>
        <v>1247.3328299999998</v>
      </c>
      <c r="L55" s="12">
        <f t="shared" si="2"/>
        <v>249.46656599999997</v>
      </c>
      <c r="M55" s="14">
        <f t="shared" si="3"/>
        <v>1496.7993959999999</v>
      </c>
    </row>
    <row r="56" spans="1:13" ht="15.75" x14ac:dyDescent="0.25">
      <c r="A56" s="10">
        <v>49</v>
      </c>
      <c r="B56" s="33" t="s">
        <v>70</v>
      </c>
      <c r="C56" s="40" t="s">
        <v>31</v>
      </c>
      <c r="D56" s="11" t="s">
        <v>26</v>
      </c>
      <c r="E56" s="41" t="s">
        <v>24</v>
      </c>
      <c r="F56" s="42">
        <v>1917.2285999999999</v>
      </c>
      <c r="G56" s="25"/>
      <c r="H56" s="39">
        <v>60</v>
      </c>
      <c r="I56" s="28">
        <v>5.05</v>
      </c>
      <c r="J56" s="26">
        <f t="shared" si="0"/>
        <v>303</v>
      </c>
      <c r="K56" s="12">
        <f t="shared" si="1"/>
        <v>580920.26579999994</v>
      </c>
      <c r="L56" s="12">
        <f t="shared" si="2"/>
        <v>116184.05316</v>
      </c>
      <c r="M56" s="14">
        <f t="shared" si="3"/>
        <v>697104.31895999995</v>
      </c>
    </row>
    <row r="57" spans="1:13" ht="25.5" x14ac:dyDescent="0.25">
      <c r="A57" s="10">
        <v>50</v>
      </c>
      <c r="B57" s="33" t="s">
        <v>70</v>
      </c>
      <c r="C57" s="40" t="s">
        <v>65</v>
      </c>
      <c r="D57" s="11" t="s">
        <v>26</v>
      </c>
      <c r="E57" s="41" t="s">
        <v>24</v>
      </c>
      <c r="F57" s="42">
        <v>8.7796500000000002</v>
      </c>
      <c r="G57" s="25"/>
      <c r="H57" s="39">
        <v>155.94</v>
      </c>
      <c r="I57" s="28">
        <v>5.05</v>
      </c>
      <c r="J57" s="26">
        <f t="shared" si="0"/>
        <v>787.49699999999996</v>
      </c>
      <c r="K57" s="12">
        <f t="shared" si="1"/>
        <v>6913.9480360500002</v>
      </c>
      <c r="L57" s="12">
        <f t="shared" si="2"/>
        <v>1382.7896072100002</v>
      </c>
      <c r="M57" s="14">
        <f t="shared" si="3"/>
        <v>8296.7376432599995</v>
      </c>
    </row>
    <row r="58" spans="1:13" ht="51" x14ac:dyDescent="0.25">
      <c r="A58" s="10">
        <v>51</v>
      </c>
      <c r="B58" s="33" t="s">
        <v>70</v>
      </c>
      <c r="C58" s="40" t="s">
        <v>93</v>
      </c>
      <c r="D58" s="11" t="s">
        <v>26</v>
      </c>
      <c r="E58" s="41" t="s">
        <v>24</v>
      </c>
      <c r="F58" s="42">
        <v>135.59204</v>
      </c>
      <c r="G58" s="25"/>
      <c r="H58" s="39">
        <v>55.26</v>
      </c>
      <c r="I58" s="28">
        <v>5.05</v>
      </c>
      <c r="J58" s="26">
        <f t="shared" si="0"/>
        <v>279.06299999999999</v>
      </c>
      <c r="K58" s="12">
        <f t="shared" si="1"/>
        <v>37838.721458519998</v>
      </c>
      <c r="L58" s="12">
        <f t="shared" si="2"/>
        <v>7567.7442917039998</v>
      </c>
      <c r="M58" s="14">
        <f t="shared" si="3"/>
        <v>45406.465750224001</v>
      </c>
    </row>
    <row r="59" spans="1:13" ht="25.5" x14ac:dyDescent="0.25">
      <c r="A59" s="10">
        <v>52</v>
      </c>
      <c r="B59" s="33" t="s">
        <v>70</v>
      </c>
      <c r="C59" s="40" t="s">
        <v>38</v>
      </c>
      <c r="D59" s="11" t="s">
        <v>26</v>
      </c>
      <c r="E59" s="41" t="s">
        <v>24</v>
      </c>
      <c r="F59" s="42">
        <v>0.10199999999999999</v>
      </c>
      <c r="G59" s="25"/>
      <c r="H59" s="39">
        <v>560</v>
      </c>
      <c r="I59" s="28">
        <v>5.05</v>
      </c>
      <c r="J59" s="26">
        <f t="shared" si="0"/>
        <v>2828</v>
      </c>
      <c r="K59" s="12">
        <f t="shared" si="1"/>
        <v>288.45599999999996</v>
      </c>
      <c r="L59" s="12">
        <f t="shared" si="2"/>
        <v>57.691199999999995</v>
      </c>
      <c r="M59" s="14">
        <f t="shared" si="3"/>
        <v>346.14719999999994</v>
      </c>
    </row>
    <row r="60" spans="1:13" ht="25.5" x14ac:dyDescent="0.25">
      <c r="A60" s="10">
        <v>53</v>
      </c>
      <c r="B60" s="33" t="s">
        <v>70</v>
      </c>
      <c r="C60" s="40" t="s">
        <v>94</v>
      </c>
      <c r="D60" s="11" t="s">
        <v>26</v>
      </c>
      <c r="E60" s="41" t="s">
        <v>24</v>
      </c>
      <c r="F60" s="42">
        <v>0.06</v>
      </c>
      <c r="G60" s="25"/>
      <c r="H60" s="39">
        <v>560</v>
      </c>
      <c r="I60" s="28">
        <v>5.05</v>
      </c>
      <c r="J60" s="26">
        <f t="shared" si="0"/>
        <v>2828</v>
      </c>
      <c r="K60" s="12">
        <f t="shared" si="1"/>
        <v>169.68</v>
      </c>
      <c r="L60" s="12">
        <f t="shared" si="2"/>
        <v>33.936</v>
      </c>
      <c r="M60" s="14">
        <f t="shared" si="3"/>
        <v>203.61600000000001</v>
      </c>
    </row>
    <row r="61" spans="1:13" ht="25.5" x14ac:dyDescent="0.25">
      <c r="A61" s="10">
        <v>54</v>
      </c>
      <c r="B61" s="33" t="s">
        <v>70</v>
      </c>
      <c r="C61" s="40" t="s">
        <v>95</v>
      </c>
      <c r="D61" s="11" t="s">
        <v>26</v>
      </c>
      <c r="E61" s="41" t="s">
        <v>24</v>
      </c>
      <c r="F61" s="42">
        <v>3.82</v>
      </c>
      <c r="G61" s="25"/>
      <c r="H61" s="39">
        <v>592.76</v>
      </c>
      <c r="I61" s="28">
        <v>5.05</v>
      </c>
      <c r="J61" s="26">
        <f t="shared" si="0"/>
        <v>2993.4379999999996</v>
      </c>
      <c r="K61" s="12">
        <f t="shared" si="1"/>
        <v>11434.933159999999</v>
      </c>
      <c r="L61" s="12">
        <f t="shared" si="2"/>
        <v>2286.9866319999996</v>
      </c>
      <c r="M61" s="14">
        <f t="shared" si="3"/>
        <v>13721.919791999999</v>
      </c>
    </row>
    <row r="62" spans="1:13" ht="15.75" x14ac:dyDescent="0.25">
      <c r="A62" s="10">
        <v>55</v>
      </c>
      <c r="B62" s="33" t="s">
        <v>70</v>
      </c>
      <c r="C62" s="40" t="s">
        <v>32</v>
      </c>
      <c r="D62" s="11" t="s">
        <v>26</v>
      </c>
      <c r="E62" s="41" t="s">
        <v>24</v>
      </c>
      <c r="F62" s="42">
        <v>3.3000000000000002E-2</v>
      </c>
      <c r="G62" s="25"/>
      <c r="H62" s="39">
        <v>395</v>
      </c>
      <c r="I62" s="28">
        <v>5.05</v>
      </c>
      <c r="J62" s="26">
        <f t="shared" si="0"/>
        <v>1994.75</v>
      </c>
      <c r="K62" s="12">
        <f t="shared" si="1"/>
        <v>65.826750000000004</v>
      </c>
      <c r="L62" s="12">
        <f t="shared" si="2"/>
        <v>13.165350000000002</v>
      </c>
      <c r="M62" s="14">
        <f t="shared" si="3"/>
        <v>78.992100000000008</v>
      </c>
    </row>
    <row r="63" spans="1:13" ht="38.25" x14ac:dyDescent="0.25">
      <c r="A63" s="10">
        <v>56</v>
      </c>
      <c r="B63" s="33" t="s">
        <v>70</v>
      </c>
      <c r="C63" s="40" t="s">
        <v>96</v>
      </c>
      <c r="D63" s="11" t="s">
        <v>26</v>
      </c>
      <c r="E63" s="41" t="s">
        <v>22</v>
      </c>
      <c r="F63" s="42">
        <v>19</v>
      </c>
      <c r="G63" s="25"/>
      <c r="H63" s="39">
        <v>31.43</v>
      </c>
      <c r="I63" s="28">
        <v>5.05</v>
      </c>
      <c r="J63" s="26">
        <f t="shared" si="0"/>
        <v>158.72149999999999</v>
      </c>
      <c r="K63" s="12">
        <f t="shared" si="1"/>
        <v>3015.7084999999997</v>
      </c>
      <c r="L63" s="12">
        <f t="shared" si="2"/>
        <v>603.14170000000001</v>
      </c>
      <c r="M63" s="14">
        <f t="shared" si="3"/>
        <v>3618.8501999999999</v>
      </c>
    </row>
    <row r="64" spans="1:13" ht="38.25" x14ac:dyDescent="0.25">
      <c r="A64" s="10">
        <v>57</v>
      </c>
      <c r="B64" s="33" t="s">
        <v>70</v>
      </c>
      <c r="C64" s="40" t="s">
        <v>61</v>
      </c>
      <c r="D64" s="11" t="s">
        <v>26</v>
      </c>
      <c r="E64" s="41" t="s">
        <v>22</v>
      </c>
      <c r="F64" s="42">
        <v>12</v>
      </c>
      <c r="G64" s="25"/>
      <c r="H64" s="39">
        <v>242.94</v>
      </c>
      <c r="I64" s="28">
        <v>5.05</v>
      </c>
      <c r="J64" s="26">
        <f t="shared" si="0"/>
        <v>1226.847</v>
      </c>
      <c r="K64" s="12">
        <f t="shared" si="1"/>
        <v>14722.164000000001</v>
      </c>
      <c r="L64" s="12">
        <f t="shared" si="2"/>
        <v>2944.4328000000005</v>
      </c>
      <c r="M64" s="14">
        <f t="shared" si="3"/>
        <v>17666.596799999999</v>
      </c>
    </row>
    <row r="65" spans="1:13" ht="38.25" x14ac:dyDescent="0.25">
      <c r="A65" s="10">
        <v>58</v>
      </c>
      <c r="B65" s="33" t="s">
        <v>70</v>
      </c>
      <c r="C65" s="40" t="s">
        <v>97</v>
      </c>
      <c r="D65" s="11" t="s">
        <v>26</v>
      </c>
      <c r="E65" s="41" t="s">
        <v>22</v>
      </c>
      <c r="F65" s="42">
        <v>11</v>
      </c>
      <c r="G65" s="25"/>
      <c r="H65" s="39">
        <v>362.1</v>
      </c>
      <c r="I65" s="28">
        <v>5.05</v>
      </c>
      <c r="J65" s="26">
        <f t="shared" si="0"/>
        <v>1828.605</v>
      </c>
      <c r="K65" s="12">
        <f t="shared" si="1"/>
        <v>20114.654999999999</v>
      </c>
      <c r="L65" s="12">
        <f t="shared" si="2"/>
        <v>4022.931</v>
      </c>
      <c r="M65" s="14">
        <f t="shared" si="3"/>
        <v>24137.585999999999</v>
      </c>
    </row>
    <row r="66" spans="1:13" ht="38.25" x14ac:dyDescent="0.25">
      <c r="A66" s="10">
        <v>59</v>
      </c>
      <c r="B66" s="33" t="s">
        <v>70</v>
      </c>
      <c r="C66" s="40" t="s">
        <v>98</v>
      </c>
      <c r="D66" s="11" t="s">
        <v>26</v>
      </c>
      <c r="E66" s="41" t="s">
        <v>22</v>
      </c>
      <c r="F66" s="42">
        <v>2</v>
      </c>
      <c r="G66" s="25"/>
      <c r="H66" s="39">
        <v>429.96</v>
      </c>
      <c r="I66" s="28">
        <v>5.05</v>
      </c>
      <c r="J66" s="26">
        <f t="shared" si="0"/>
        <v>2171.2979999999998</v>
      </c>
      <c r="K66" s="12">
        <f t="shared" si="1"/>
        <v>4342.5959999999995</v>
      </c>
      <c r="L66" s="12">
        <f t="shared" si="2"/>
        <v>868.51919999999996</v>
      </c>
      <c r="M66" s="14">
        <f t="shared" si="3"/>
        <v>5211.1151999999993</v>
      </c>
    </row>
    <row r="67" spans="1:13" ht="38.25" x14ac:dyDescent="0.25">
      <c r="A67" s="10">
        <v>60</v>
      </c>
      <c r="B67" s="33" t="s">
        <v>70</v>
      </c>
      <c r="C67" s="40" t="s">
        <v>99</v>
      </c>
      <c r="D67" s="11" t="s">
        <v>26</v>
      </c>
      <c r="E67" s="41" t="s">
        <v>22</v>
      </c>
      <c r="F67" s="42">
        <v>2</v>
      </c>
      <c r="G67" s="25"/>
      <c r="H67" s="39">
        <v>647.77</v>
      </c>
      <c r="I67" s="28">
        <v>5.05</v>
      </c>
      <c r="J67" s="26">
        <f t="shared" si="0"/>
        <v>3271.2384999999999</v>
      </c>
      <c r="K67" s="12">
        <f t="shared" si="1"/>
        <v>6542.4769999999999</v>
      </c>
      <c r="L67" s="12">
        <f t="shared" si="2"/>
        <v>1308.4954</v>
      </c>
      <c r="M67" s="14">
        <f t="shared" si="3"/>
        <v>7850.9723999999997</v>
      </c>
    </row>
    <row r="68" spans="1:13" ht="38.25" x14ac:dyDescent="0.25">
      <c r="A68" s="10">
        <v>61</v>
      </c>
      <c r="B68" s="33" t="s">
        <v>70</v>
      </c>
      <c r="C68" s="40" t="s">
        <v>62</v>
      </c>
      <c r="D68" s="11" t="s">
        <v>26</v>
      </c>
      <c r="E68" s="41" t="s">
        <v>22</v>
      </c>
      <c r="F68" s="42">
        <v>8</v>
      </c>
      <c r="G68" s="25"/>
      <c r="H68" s="39">
        <v>215.48</v>
      </c>
      <c r="I68" s="28">
        <v>5.05</v>
      </c>
      <c r="J68" s="26">
        <f t="shared" si="0"/>
        <v>1088.174</v>
      </c>
      <c r="K68" s="12">
        <f t="shared" si="1"/>
        <v>8705.3919999999998</v>
      </c>
      <c r="L68" s="12">
        <f t="shared" si="2"/>
        <v>1741.0784000000001</v>
      </c>
      <c r="M68" s="14">
        <f t="shared" si="3"/>
        <v>10446.4704</v>
      </c>
    </row>
    <row r="69" spans="1:13" ht="38.25" x14ac:dyDescent="0.25">
      <c r="A69" s="10">
        <v>62</v>
      </c>
      <c r="B69" s="33" t="s">
        <v>70</v>
      </c>
      <c r="C69" s="40" t="s">
        <v>100</v>
      </c>
      <c r="D69" s="11" t="s">
        <v>26</v>
      </c>
      <c r="E69" s="41" t="s">
        <v>22</v>
      </c>
      <c r="F69" s="42">
        <v>1</v>
      </c>
      <c r="G69" s="25"/>
      <c r="H69" s="39">
        <v>462.83</v>
      </c>
      <c r="I69" s="28">
        <v>5.05</v>
      </c>
      <c r="J69" s="26">
        <f t="shared" si="0"/>
        <v>2337.2914999999998</v>
      </c>
      <c r="K69" s="12">
        <f t="shared" si="1"/>
        <v>2337.2914999999998</v>
      </c>
      <c r="L69" s="12">
        <f t="shared" si="2"/>
        <v>467.45830000000001</v>
      </c>
      <c r="M69" s="14">
        <f t="shared" si="3"/>
        <v>2804.7497999999996</v>
      </c>
    </row>
    <row r="70" spans="1:13" ht="25.5" x14ac:dyDescent="0.25">
      <c r="A70" s="10">
        <v>63</v>
      </c>
      <c r="B70" s="33" t="s">
        <v>70</v>
      </c>
      <c r="C70" s="40" t="s">
        <v>101</v>
      </c>
      <c r="D70" s="11" t="s">
        <v>26</v>
      </c>
      <c r="E70" s="41" t="s">
        <v>22</v>
      </c>
      <c r="F70" s="42">
        <v>1</v>
      </c>
      <c r="G70" s="25"/>
      <c r="H70" s="39">
        <v>372.65</v>
      </c>
      <c r="I70" s="28">
        <v>5.05</v>
      </c>
      <c r="J70" s="26">
        <f t="shared" si="0"/>
        <v>1881.8824999999997</v>
      </c>
      <c r="K70" s="12">
        <f t="shared" si="1"/>
        <v>1881.8824999999997</v>
      </c>
      <c r="L70" s="12">
        <f t="shared" si="2"/>
        <v>376.37649999999996</v>
      </c>
      <c r="M70" s="14">
        <f t="shared" si="3"/>
        <v>2258.2589999999996</v>
      </c>
    </row>
    <row r="71" spans="1:13" ht="38.25" x14ac:dyDescent="0.25">
      <c r="A71" s="10">
        <v>64</v>
      </c>
      <c r="B71" s="33" t="s">
        <v>70</v>
      </c>
      <c r="C71" s="40" t="s">
        <v>102</v>
      </c>
      <c r="D71" s="11" t="s">
        <v>26</v>
      </c>
      <c r="E71" s="41" t="s">
        <v>22</v>
      </c>
      <c r="F71" s="42">
        <v>8</v>
      </c>
      <c r="G71" s="25"/>
      <c r="H71" s="39">
        <v>119.5</v>
      </c>
      <c r="I71" s="28">
        <v>5.05</v>
      </c>
      <c r="J71" s="26">
        <f t="shared" si="0"/>
        <v>603.47500000000002</v>
      </c>
      <c r="K71" s="12">
        <f t="shared" si="1"/>
        <v>4827.8</v>
      </c>
      <c r="L71" s="12">
        <f t="shared" si="2"/>
        <v>965.56000000000006</v>
      </c>
      <c r="M71" s="14">
        <f t="shared" si="3"/>
        <v>5793.3600000000006</v>
      </c>
    </row>
    <row r="72" spans="1:13" ht="15.75" x14ac:dyDescent="0.25">
      <c r="A72" s="10">
        <v>65</v>
      </c>
      <c r="B72" s="33" t="s">
        <v>70</v>
      </c>
      <c r="C72" s="40" t="s">
        <v>103</v>
      </c>
      <c r="D72" s="11" t="s">
        <v>26</v>
      </c>
      <c r="E72" s="41" t="s">
        <v>23</v>
      </c>
      <c r="F72" s="42">
        <v>0.17185600000000001</v>
      </c>
      <c r="G72" s="25"/>
      <c r="H72" s="39">
        <v>5337.43</v>
      </c>
      <c r="I72" s="28">
        <v>5.05</v>
      </c>
      <c r="J72" s="26">
        <f t="shared" si="0"/>
        <v>26954.021499999999</v>
      </c>
      <c r="K72" s="12">
        <f t="shared" si="1"/>
        <v>4632.2103189039999</v>
      </c>
      <c r="L72" s="12">
        <f t="shared" si="2"/>
        <v>926.44206378080003</v>
      </c>
      <c r="M72" s="14">
        <f t="shared" si="3"/>
        <v>5558.6523826847997</v>
      </c>
    </row>
    <row r="73" spans="1:13" ht="25.5" x14ac:dyDescent="0.25">
      <c r="A73" s="10">
        <v>66</v>
      </c>
      <c r="B73" s="33" t="s">
        <v>70</v>
      </c>
      <c r="C73" s="40" t="s">
        <v>104</v>
      </c>
      <c r="D73" s="11" t="s">
        <v>26</v>
      </c>
      <c r="E73" s="41" t="s">
        <v>23</v>
      </c>
      <c r="F73" s="42">
        <v>5.3010000000000002E-3</v>
      </c>
      <c r="G73" s="25"/>
      <c r="H73" s="39">
        <v>4455.2</v>
      </c>
      <c r="I73" s="28">
        <v>5.05</v>
      </c>
      <c r="J73" s="26">
        <f t="shared" ref="J73:J97" si="4">H73*I73</f>
        <v>22498.76</v>
      </c>
      <c r="K73" s="12">
        <f t="shared" ref="K73:K97" si="5">J73*F73</f>
        <v>119.26592676</v>
      </c>
      <c r="L73" s="12">
        <f t="shared" ref="L73:L98" si="6">K73*0.2</f>
        <v>23.853185352000001</v>
      </c>
      <c r="M73" s="14">
        <f t="shared" ref="M73:M98" si="7">K73+L73</f>
        <v>143.11911211200001</v>
      </c>
    </row>
    <row r="74" spans="1:13" ht="25.5" x14ac:dyDescent="0.25">
      <c r="A74" s="10">
        <v>67</v>
      </c>
      <c r="B74" s="33" t="s">
        <v>70</v>
      </c>
      <c r="C74" s="40" t="s">
        <v>105</v>
      </c>
      <c r="D74" s="11" t="s">
        <v>26</v>
      </c>
      <c r="E74" s="41" t="s">
        <v>23</v>
      </c>
      <c r="F74" s="42">
        <v>0.28242899999999999</v>
      </c>
      <c r="G74" s="25"/>
      <c r="H74" s="39">
        <v>6379.08</v>
      </c>
      <c r="I74" s="28">
        <v>5.05</v>
      </c>
      <c r="J74" s="26">
        <f t="shared" si="4"/>
        <v>32214.353999999999</v>
      </c>
      <c r="K74" s="12">
        <f t="shared" si="5"/>
        <v>9098.267785865999</v>
      </c>
      <c r="L74" s="12">
        <f t="shared" si="6"/>
        <v>1819.6535571731999</v>
      </c>
      <c r="M74" s="14">
        <f t="shared" si="7"/>
        <v>10917.921343039199</v>
      </c>
    </row>
    <row r="75" spans="1:13" ht="38.25" x14ac:dyDescent="0.25">
      <c r="A75" s="10">
        <v>68</v>
      </c>
      <c r="B75" s="33" t="s">
        <v>70</v>
      </c>
      <c r="C75" s="40" t="s">
        <v>106</v>
      </c>
      <c r="D75" s="11" t="s">
        <v>26</v>
      </c>
      <c r="E75" s="41" t="s">
        <v>23</v>
      </c>
      <c r="F75" s="42">
        <v>7.0000000000000001E-3</v>
      </c>
      <c r="G75" s="25"/>
      <c r="H75" s="39">
        <v>7997.23</v>
      </c>
      <c r="I75" s="28">
        <v>5.05</v>
      </c>
      <c r="J75" s="26">
        <f t="shared" si="4"/>
        <v>40386.011499999993</v>
      </c>
      <c r="K75" s="12">
        <f t="shared" si="5"/>
        <v>282.70208049999997</v>
      </c>
      <c r="L75" s="12">
        <f t="shared" si="6"/>
        <v>56.540416099999995</v>
      </c>
      <c r="M75" s="14">
        <f t="shared" si="7"/>
        <v>339.24249659999998</v>
      </c>
    </row>
    <row r="76" spans="1:13" ht="38.25" x14ac:dyDescent="0.25">
      <c r="A76" s="10">
        <v>69</v>
      </c>
      <c r="B76" s="33" t="s">
        <v>70</v>
      </c>
      <c r="C76" s="40" t="s">
        <v>107</v>
      </c>
      <c r="D76" s="11" t="s">
        <v>26</v>
      </c>
      <c r="E76" s="41" t="s">
        <v>24</v>
      </c>
      <c r="F76" s="42">
        <v>0.1</v>
      </c>
      <c r="G76" s="25"/>
      <c r="H76" s="39">
        <v>1132.6400000000001</v>
      </c>
      <c r="I76" s="28">
        <v>5.05</v>
      </c>
      <c r="J76" s="26">
        <f t="shared" si="4"/>
        <v>5719.8320000000003</v>
      </c>
      <c r="K76" s="12">
        <f t="shared" si="5"/>
        <v>571.98320000000001</v>
      </c>
      <c r="L76" s="12">
        <f t="shared" si="6"/>
        <v>114.39664</v>
      </c>
      <c r="M76" s="14">
        <f t="shared" si="7"/>
        <v>686.37984000000006</v>
      </c>
    </row>
    <row r="77" spans="1:13" ht="38.25" x14ac:dyDescent="0.25">
      <c r="A77" s="10">
        <v>70</v>
      </c>
      <c r="B77" s="33" t="s">
        <v>70</v>
      </c>
      <c r="C77" s="40" t="s">
        <v>108</v>
      </c>
      <c r="D77" s="11" t="s">
        <v>26</v>
      </c>
      <c r="E77" s="41" t="s">
        <v>24</v>
      </c>
      <c r="F77" s="42">
        <v>0.89500000000000002</v>
      </c>
      <c r="G77" s="25"/>
      <c r="H77" s="39">
        <v>1056</v>
      </c>
      <c r="I77" s="28">
        <v>5.05</v>
      </c>
      <c r="J77" s="26">
        <f t="shared" si="4"/>
        <v>5332.8</v>
      </c>
      <c r="K77" s="12">
        <f t="shared" si="5"/>
        <v>4772.8560000000007</v>
      </c>
      <c r="L77" s="12">
        <f t="shared" si="6"/>
        <v>954.5712000000002</v>
      </c>
      <c r="M77" s="14">
        <f t="shared" si="7"/>
        <v>5727.427200000001</v>
      </c>
    </row>
    <row r="78" spans="1:13" ht="63.75" x14ac:dyDescent="0.25">
      <c r="A78" s="10">
        <v>71</v>
      </c>
      <c r="B78" s="33" t="s">
        <v>70</v>
      </c>
      <c r="C78" s="40" t="s">
        <v>109</v>
      </c>
      <c r="D78" s="11" t="s">
        <v>26</v>
      </c>
      <c r="E78" s="41" t="s">
        <v>25</v>
      </c>
      <c r="F78" s="42">
        <v>61</v>
      </c>
      <c r="G78" s="25"/>
      <c r="H78" s="39">
        <v>122.04</v>
      </c>
      <c r="I78" s="28">
        <v>5.05</v>
      </c>
      <c r="J78" s="26">
        <f t="shared" si="4"/>
        <v>616.30200000000002</v>
      </c>
      <c r="K78" s="12">
        <f t="shared" si="5"/>
        <v>37594.421999999999</v>
      </c>
      <c r="L78" s="12">
        <f t="shared" si="6"/>
        <v>7518.8843999999999</v>
      </c>
      <c r="M78" s="14">
        <f t="shared" si="7"/>
        <v>45113.306400000001</v>
      </c>
    </row>
    <row r="79" spans="1:13" ht="63.75" x14ac:dyDescent="0.25">
      <c r="A79" s="10">
        <v>72</v>
      </c>
      <c r="B79" s="33" t="s">
        <v>70</v>
      </c>
      <c r="C79" s="40" t="s">
        <v>110</v>
      </c>
      <c r="D79" s="11" t="s">
        <v>26</v>
      </c>
      <c r="E79" s="41" t="s">
        <v>25</v>
      </c>
      <c r="F79" s="42">
        <v>1.8071999999999999</v>
      </c>
      <c r="G79" s="25"/>
      <c r="H79" s="39">
        <v>195.38</v>
      </c>
      <c r="I79" s="28">
        <v>5.05</v>
      </c>
      <c r="J79" s="26">
        <f t="shared" si="4"/>
        <v>986.66899999999998</v>
      </c>
      <c r="K79" s="12">
        <f t="shared" si="5"/>
        <v>1783.1082167999998</v>
      </c>
      <c r="L79" s="12">
        <f t="shared" si="6"/>
        <v>356.62164336000001</v>
      </c>
      <c r="M79" s="14">
        <f t="shared" si="7"/>
        <v>2139.7298601599996</v>
      </c>
    </row>
    <row r="80" spans="1:13" ht="63.75" x14ac:dyDescent="0.25">
      <c r="A80" s="10">
        <v>73</v>
      </c>
      <c r="B80" s="33" t="s">
        <v>70</v>
      </c>
      <c r="C80" s="40" t="s">
        <v>111</v>
      </c>
      <c r="D80" s="11" t="s">
        <v>26</v>
      </c>
      <c r="E80" s="41" t="s">
        <v>25</v>
      </c>
      <c r="F80" s="42">
        <v>6.024</v>
      </c>
      <c r="G80" s="25"/>
      <c r="H80" s="39">
        <v>296.10000000000002</v>
      </c>
      <c r="I80" s="28">
        <v>5.05</v>
      </c>
      <c r="J80" s="26">
        <f t="shared" si="4"/>
        <v>1495.3050000000001</v>
      </c>
      <c r="K80" s="12">
        <f t="shared" si="5"/>
        <v>9007.7173199999997</v>
      </c>
      <c r="L80" s="12">
        <f t="shared" si="6"/>
        <v>1801.5434640000001</v>
      </c>
      <c r="M80" s="14">
        <f t="shared" si="7"/>
        <v>10809.260784</v>
      </c>
    </row>
    <row r="81" spans="1:13" ht="25.5" x14ac:dyDescent="0.25">
      <c r="A81" s="10">
        <v>76</v>
      </c>
      <c r="B81" s="33" t="s">
        <v>113</v>
      </c>
      <c r="C81" s="46" t="s">
        <v>114</v>
      </c>
      <c r="D81" s="11" t="s">
        <v>26</v>
      </c>
      <c r="E81" s="74" t="s">
        <v>22</v>
      </c>
      <c r="F81" s="75">
        <v>164</v>
      </c>
      <c r="G81" s="25"/>
      <c r="H81" s="43">
        <v>40.950000000000003</v>
      </c>
      <c r="I81" s="28">
        <v>7.53</v>
      </c>
      <c r="J81" s="26">
        <f t="shared" si="4"/>
        <v>308.35350000000005</v>
      </c>
      <c r="K81" s="12">
        <f t="shared" si="5"/>
        <v>50569.974000000009</v>
      </c>
      <c r="L81" s="12">
        <f t="shared" si="6"/>
        <v>10113.994800000002</v>
      </c>
      <c r="M81" s="14">
        <f t="shared" si="7"/>
        <v>60683.96880000001</v>
      </c>
    </row>
    <row r="82" spans="1:13" ht="25.5" x14ac:dyDescent="0.25">
      <c r="A82" s="10">
        <v>77</v>
      </c>
      <c r="B82" s="33" t="s">
        <v>113</v>
      </c>
      <c r="C82" s="46" t="s">
        <v>43</v>
      </c>
      <c r="D82" s="11" t="s">
        <v>26</v>
      </c>
      <c r="E82" s="74" t="s">
        <v>23</v>
      </c>
      <c r="F82" s="75">
        <v>2.7666E-2</v>
      </c>
      <c r="G82" s="25"/>
      <c r="H82" s="44">
        <v>1690</v>
      </c>
      <c r="I82" s="28">
        <v>7.53</v>
      </c>
      <c r="J82" s="26">
        <f t="shared" si="4"/>
        <v>12725.7</v>
      </c>
      <c r="K82" s="12">
        <f t="shared" si="5"/>
        <v>352.06921620000003</v>
      </c>
      <c r="L82" s="12">
        <f t="shared" si="6"/>
        <v>70.413843240000006</v>
      </c>
      <c r="M82" s="14">
        <f t="shared" si="7"/>
        <v>422.48305944000003</v>
      </c>
    </row>
    <row r="83" spans="1:13" ht="15.75" x14ac:dyDescent="0.25">
      <c r="A83" s="10">
        <v>78</v>
      </c>
      <c r="B83" s="33" t="s">
        <v>113</v>
      </c>
      <c r="C83" s="46" t="s">
        <v>63</v>
      </c>
      <c r="D83" s="11" t="s">
        <v>26</v>
      </c>
      <c r="E83" s="74" t="s">
        <v>23</v>
      </c>
      <c r="F83" s="75">
        <v>2.9789999999999999E-3</v>
      </c>
      <c r="G83" s="25"/>
      <c r="H83" s="44">
        <v>2606.9</v>
      </c>
      <c r="I83" s="28">
        <v>7.53</v>
      </c>
      <c r="J83" s="26">
        <f t="shared" si="4"/>
        <v>19629.957000000002</v>
      </c>
      <c r="K83" s="12">
        <f t="shared" si="5"/>
        <v>58.477641903000006</v>
      </c>
      <c r="L83" s="12">
        <f t="shared" si="6"/>
        <v>11.695528380600003</v>
      </c>
      <c r="M83" s="14">
        <f t="shared" si="7"/>
        <v>70.173170283600001</v>
      </c>
    </row>
    <row r="84" spans="1:13" ht="15.75" x14ac:dyDescent="0.25">
      <c r="A84" s="10">
        <v>79</v>
      </c>
      <c r="B84" s="33" t="s">
        <v>113</v>
      </c>
      <c r="C84" s="46" t="s">
        <v>27</v>
      </c>
      <c r="D84" s="11" t="s">
        <v>26</v>
      </c>
      <c r="E84" s="74" t="s">
        <v>24</v>
      </c>
      <c r="F84" s="75">
        <v>22.414207999999999</v>
      </c>
      <c r="G84" s="25"/>
      <c r="H84" s="44">
        <v>2.44</v>
      </c>
      <c r="I84" s="28">
        <v>7.53</v>
      </c>
      <c r="J84" s="26">
        <f t="shared" si="4"/>
        <v>18.373200000000001</v>
      </c>
      <c r="K84" s="12">
        <f t="shared" si="5"/>
        <v>411.82072642560001</v>
      </c>
      <c r="L84" s="12">
        <f t="shared" si="6"/>
        <v>82.364145285120003</v>
      </c>
      <c r="M84" s="14">
        <f t="shared" si="7"/>
        <v>494.18487171072002</v>
      </c>
    </row>
    <row r="85" spans="1:13" ht="15.75" x14ac:dyDescent="0.25">
      <c r="A85" s="10">
        <v>80</v>
      </c>
      <c r="B85" s="33" t="s">
        <v>113</v>
      </c>
      <c r="C85" s="46" t="s">
        <v>30</v>
      </c>
      <c r="D85" s="11" t="s">
        <v>26</v>
      </c>
      <c r="E85" s="74" t="s">
        <v>23</v>
      </c>
      <c r="F85" s="75">
        <v>1.9400000000000001E-3</v>
      </c>
      <c r="G85" s="25"/>
      <c r="H85" s="44">
        <v>11978</v>
      </c>
      <c r="I85" s="28">
        <v>7.53</v>
      </c>
      <c r="J85" s="26">
        <f t="shared" si="4"/>
        <v>90194.34</v>
      </c>
      <c r="K85" s="12">
        <f t="shared" si="5"/>
        <v>174.97701960000001</v>
      </c>
      <c r="L85" s="12">
        <f t="shared" si="6"/>
        <v>34.995403920000001</v>
      </c>
      <c r="M85" s="14">
        <f t="shared" si="7"/>
        <v>209.97242352000001</v>
      </c>
    </row>
    <row r="86" spans="1:13" ht="25.5" x14ac:dyDescent="0.25">
      <c r="A86" s="10">
        <v>81</v>
      </c>
      <c r="B86" s="33" t="s">
        <v>113</v>
      </c>
      <c r="C86" s="46" t="s">
        <v>55</v>
      </c>
      <c r="D86" s="11" t="s">
        <v>26</v>
      </c>
      <c r="E86" s="74" t="s">
        <v>24</v>
      </c>
      <c r="F86" s="75">
        <v>0.23055</v>
      </c>
      <c r="G86" s="25"/>
      <c r="H86" s="44">
        <v>59.99</v>
      </c>
      <c r="I86" s="28">
        <v>7.53</v>
      </c>
      <c r="J86" s="26">
        <f t="shared" si="4"/>
        <v>451.72470000000004</v>
      </c>
      <c r="K86" s="12">
        <f t="shared" si="5"/>
        <v>104.14512958500001</v>
      </c>
      <c r="L86" s="12">
        <f t="shared" si="6"/>
        <v>20.829025917000003</v>
      </c>
      <c r="M86" s="14">
        <f t="shared" si="7"/>
        <v>124.974155502</v>
      </c>
    </row>
    <row r="87" spans="1:13" ht="25.5" x14ac:dyDescent="0.25">
      <c r="A87" s="10">
        <v>82</v>
      </c>
      <c r="B87" s="33" t="s">
        <v>113</v>
      </c>
      <c r="C87" s="46" t="s">
        <v>35</v>
      </c>
      <c r="D87" s="11" t="s">
        <v>26</v>
      </c>
      <c r="E87" s="74" t="s">
        <v>24</v>
      </c>
      <c r="F87" s="75">
        <v>11.1982</v>
      </c>
      <c r="G87" s="25"/>
      <c r="H87" s="44">
        <v>592.76</v>
      </c>
      <c r="I87" s="28">
        <v>7.53</v>
      </c>
      <c r="J87" s="26">
        <f t="shared" si="4"/>
        <v>4463.4827999999998</v>
      </c>
      <c r="K87" s="12">
        <f t="shared" si="5"/>
        <v>49982.973090959997</v>
      </c>
      <c r="L87" s="12">
        <f t="shared" si="6"/>
        <v>9996.5946181920008</v>
      </c>
      <c r="M87" s="14">
        <f t="shared" si="7"/>
        <v>59979.567709151997</v>
      </c>
    </row>
    <row r="88" spans="1:13" ht="25.5" x14ac:dyDescent="0.25">
      <c r="A88" s="10">
        <v>83</v>
      </c>
      <c r="B88" s="33" t="s">
        <v>113</v>
      </c>
      <c r="C88" s="46" t="s">
        <v>36</v>
      </c>
      <c r="D88" s="11" t="s">
        <v>26</v>
      </c>
      <c r="E88" s="74" t="s">
        <v>24</v>
      </c>
      <c r="F88" s="75">
        <v>0.10434</v>
      </c>
      <c r="G88" s="25"/>
      <c r="H88" s="44">
        <v>519.79999999999995</v>
      </c>
      <c r="I88" s="28">
        <v>7.53</v>
      </c>
      <c r="J88" s="26">
        <f t="shared" si="4"/>
        <v>3914.0939999999996</v>
      </c>
      <c r="K88" s="12">
        <f t="shared" si="5"/>
        <v>408.39656795999997</v>
      </c>
      <c r="L88" s="12">
        <f t="shared" si="6"/>
        <v>81.679313592</v>
      </c>
      <c r="M88" s="14">
        <f t="shared" si="7"/>
        <v>490.07588155199994</v>
      </c>
    </row>
    <row r="89" spans="1:13" ht="38.25" x14ac:dyDescent="0.25">
      <c r="A89" s="10">
        <v>84</v>
      </c>
      <c r="B89" s="33" t="s">
        <v>113</v>
      </c>
      <c r="C89" s="46" t="s">
        <v>39</v>
      </c>
      <c r="D89" s="11" t="s">
        <v>26</v>
      </c>
      <c r="E89" s="74" t="s">
        <v>24</v>
      </c>
      <c r="F89" s="75">
        <v>0.32979999999999998</v>
      </c>
      <c r="G89" s="25"/>
      <c r="H89" s="44">
        <v>880.01</v>
      </c>
      <c r="I89" s="28">
        <v>7.53</v>
      </c>
      <c r="J89" s="26">
        <f t="shared" si="4"/>
        <v>6626.4753000000001</v>
      </c>
      <c r="K89" s="12">
        <f t="shared" si="5"/>
        <v>2185.41155394</v>
      </c>
      <c r="L89" s="12">
        <f t="shared" si="6"/>
        <v>437.08231078800003</v>
      </c>
      <c r="M89" s="14">
        <f t="shared" si="7"/>
        <v>2622.4938647280001</v>
      </c>
    </row>
    <row r="90" spans="1:13" ht="15.75" x14ac:dyDescent="0.25">
      <c r="A90" s="10">
        <v>85</v>
      </c>
      <c r="B90" s="33" t="s">
        <v>113</v>
      </c>
      <c r="C90" s="46" t="s">
        <v>40</v>
      </c>
      <c r="D90" s="11" t="s">
        <v>26</v>
      </c>
      <c r="E90" s="74" t="s">
        <v>24</v>
      </c>
      <c r="F90" s="75">
        <v>8.4224999999999994</v>
      </c>
      <c r="G90" s="25"/>
      <c r="H90" s="44">
        <v>135.6</v>
      </c>
      <c r="I90" s="28">
        <v>7.53</v>
      </c>
      <c r="J90" s="26">
        <f t="shared" si="4"/>
        <v>1021.068</v>
      </c>
      <c r="K90" s="12">
        <f t="shared" si="5"/>
        <v>8599.9452299999994</v>
      </c>
      <c r="L90" s="12">
        <f t="shared" si="6"/>
        <v>1719.9890459999999</v>
      </c>
      <c r="M90" s="14">
        <f t="shared" si="7"/>
        <v>10319.934276</v>
      </c>
    </row>
    <row r="91" spans="1:13" ht="15.75" x14ac:dyDescent="0.25">
      <c r="A91" s="10">
        <v>86</v>
      </c>
      <c r="B91" s="33" t="s">
        <v>113</v>
      </c>
      <c r="C91" s="46" t="s">
        <v>64</v>
      </c>
      <c r="D91" s="11" t="s">
        <v>26</v>
      </c>
      <c r="E91" s="74" t="s">
        <v>23</v>
      </c>
      <c r="F91" s="75">
        <v>0.55569000000000002</v>
      </c>
      <c r="G91" s="25"/>
      <c r="H91" s="44">
        <v>1961.63</v>
      </c>
      <c r="I91" s="28">
        <v>7.53</v>
      </c>
      <c r="J91" s="26">
        <f t="shared" si="4"/>
        <v>14771.073900000001</v>
      </c>
      <c r="K91" s="12">
        <f t="shared" si="5"/>
        <v>8208.1380554910011</v>
      </c>
      <c r="L91" s="12">
        <f t="shared" si="6"/>
        <v>1641.6276110982003</v>
      </c>
      <c r="M91" s="14">
        <f t="shared" si="7"/>
        <v>9849.7656665892009</v>
      </c>
    </row>
    <row r="92" spans="1:13" ht="25.5" x14ac:dyDescent="0.25">
      <c r="A92" s="10">
        <v>87</v>
      </c>
      <c r="B92" s="33" t="s">
        <v>113</v>
      </c>
      <c r="C92" s="46" t="s">
        <v>37</v>
      </c>
      <c r="D92" s="11" t="s">
        <v>26</v>
      </c>
      <c r="E92" s="74" t="s">
        <v>24</v>
      </c>
      <c r="F92" s="75">
        <v>10.098089999999999</v>
      </c>
      <c r="G92" s="25"/>
      <c r="H92" s="44">
        <v>108.4</v>
      </c>
      <c r="I92" s="28">
        <v>7.53</v>
      </c>
      <c r="J92" s="26">
        <f t="shared" si="4"/>
        <v>816.25200000000007</v>
      </c>
      <c r="K92" s="12">
        <f t="shared" si="5"/>
        <v>8242.5861586800002</v>
      </c>
      <c r="L92" s="12">
        <f t="shared" si="6"/>
        <v>1648.5172317360002</v>
      </c>
      <c r="M92" s="14">
        <f t="shared" si="7"/>
        <v>9891.1033904159995</v>
      </c>
    </row>
    <row r="93" spans="1:13" ht="25.5" x14ac:dyDescent="0.25">
      <c r="A93" s="10">
        <v>88</v>
      </c>
      <c r="B93" s="33" t="s">
        <v>113</v>
      </c>
      <c r="C93" s="46" t="s">
        <v>65</v>
      </c>
      <c r="D93" s="11" t="s">
        <v>26</v>
      </c>
      <c r="E93" s="74" t="s">
        <v>24</v>
      </c>
      <c r="F93" s="75">
        <v>136.57277999999999</v>
      </c>
      <c r="G93" s="25"/>
      <c r="H93" s="44">
        <v>155.94</v>
      </c>
      <c r="I93" s="28">
        <v>7.53</v>
      </c>
      <c r="J93" s="26">
        <f t="shared" si="4"/>
        <v>1174.2282</v>
      </c>
      <c r="K93" s="12">
        <f t="shared" si="5"/>
        <v>160367.60962839599</v>
      </c>
      <c r="L93" s="12">
        <f t="shared" si="6"/>
        <v>32073.521925679201</v>
      </c>
      <c r="M93" s="14">
        <f t="shared" si="7"/>
        <v>192441.1315540752</v>
      </c>
    </row>
    <row r="94" spans="1:13" ht="25.5" x14ac:dyDescent="0.25">
      <c r="A94" s="10">
        <v>89</v>
      </c>
      <c r="B94" s="33" t="s">
        <v>113</v>
      </c>
      <c r="C94" s="46" t="s">
        <v>66</v>
      </c>
      <c r="D94" s="11" t="s">
        <v>26</v>
      </c>
      <c r="E94" s="74" t="s">
        <v>23</v>
      </c>
      <c r="F94" s="75">
        <v>143.62</v>
      </c>
      <c r="G94" s="25"/>
      <c r="H94" s="44">
        <v>491.01</v>
      </c>
      <c r="I94" s="28">
        <v>7.53</v>
      </c>
      <c r="J94" s="26">
        <f t="shared" si="4"/>
        <v>3697.3053</v>
      </c>
      <c r="K94" s="12">
        <f t="shared" si="5"/>
        <v>531006.98718599998</v>
      </c>
      <c r="L94" s="12">
        <f t="shared" si="6"/>
        <v>106201.39743720001</v>
      </c>
      <c r="M94" s="14">
        <f t="shared" si="7"/>
        <v>637208.38462319993</v>
      </c>
    </row>
    <row r="95" spans="1:13" ht="25.5" x14ac:dyDescent="0.25">
      <c r="A95" s="10">
        <v>90</v>
      </c>
      <c r="B95" s="33" t="s">
        <v>113</v>
      </c>
      <c r="C95" s="46" t="s">
        <v>115</v>
      </c>
      <c r="D95" s="11" t="s">
        <v>26</v>
      </c>
      <c r="E95" s="74" t="s">
        <v>23</v>
      </c>
      <c r="F95" s="75">
        <v>5.5239779999999996</v>
      </c>
      <c r="G95" s="25"/>
      <c r="H95" s="44">
        <v>491.01</v>
      </c>
      <c r="I95" s="28">
        <v>7.53</v>
      </c>
      <c r="J95" s="26">
        <f t="shared" si="4"/>
        <v>3697.3053</v>
      </c>
      <c r="K95" s="12">
        <f t="shared" si="5"/>
        <v>20423.833136483398</v>
      </c>
      <c r="L95" s="12">
        <f t="shared" si="6"/>
        <v>4084.7666272966799</v>
      </c>
      <c r="M95" s="14">
        <f t="shared" si="7"/>
        <v>24508.599763780076</v>
      </c>
    </row>
    <row r="96" spans="1:13" ht="38.25" x14ac:dyDescent="0.25">
      <c r="A96" s="10">
        <v>91</v>
      </c>
      <c r="B96" s="33" t="s">
        <v>113</v>
      </c>
      <c r="C96" s="46" t="s">
        <v>44</v>
      </c>
      <c r="D96" s="11" t="s">
        <v>26</v>
      </c>
      <c r="E96" s="74" t="s">
        <v>22</v>
      </c>
      <c r="F96" s="75">
        <v>30</v>
      </c>
      <c r="G96" s="25"/>
      <c r="H96" s="44">
        <v>47.25</v>
      </c>
      <c r="I96" s="28">
        <v>7.53</v>
      </c>
      <c r="J96" s="26">
        <f t="shared" si="4"/>
        <v>355.79250000000002</v>
      </c>
      <c r="K96" s="12">
        <f t="shared" si="5"/>
        <v>10673.775000000001</v>
      </c>
      <c r="L96" s="12">
        <f t="shared" si="6"/>
        <v>2134.7550000000006</v>
      </c>
      <c r="M96" s="14">
        <f t="shared" si="7"/>
        <v>12808.530000000002</v>
      </c>
    </row>
    <row r="97" spans="1:13" ht="15.75" x14ac:dyDescent="0.25">
      <c r="A97" s="10">
        <v>92</v>
      </c>
      <c r="B97" s="33" t="s">
        <v>113</v>
      </c>
      <c r="C97" s="45" t="s">
        <v>41</v>
      </c>
      <c r="D97" s="11" t="s">
        <v>26</v>
      </c>
      <c r="E97" s="74" t="s">
        <v>21</v>
      </c>
      <c r="F97" s="75">
        <v>1.123</v>
      </c>
      <c r="G97" s="25"/>
      <c r="H97" s="44">
        <v>44.15</v>
      </c>
      <c r="I97" s="28">
        <v>7.53</v>
      </c>
      <c r="J97" s="26">
        <f t="shared" si="4"/>
        <v>332.4495</v>
      </c>
      <c r="K97" s="12">
        <f t="shared" si="5"/>
        <v>373.34078849999997</v>
      </c>
      <c r="L97" s="12">
        <f t="shared" si="6"/>
        <v>74.668157699999995</v>
      </c>
      <c r="M97" s="14">
        <f t="shared" si="7"/>
        <v>448.00894619999997</v>
      </c>
    </row>
    <row r="98" spans="1:13" ht="16.5" thickBot="1" x14ac:dyDescent="0.3">
      <c r="A98" s="10">
        <v>93</v>
      </c>
      <c r="B98" s="33"/>
      <c r="C98" s="30"/>
      <c r="D98" s="11" t="s">
        <v>26</v>
      </c>
      <c r="E98" s="31"/>
      <c r="F98" s="32"/>
      <c r="G98" s="25"/>
      <c r="H98" s="29"/>
      <c r="I98" s="28"/>
      <c r="J98" s="26"/>
      <c r="K98" s="13"/>
      <c r="L98" s="12"/>
      <c r="M98" s="14"/>
    </row>
    <row r="99" spans="1:13" ht="19.5" thickTop="1" x14ac:dyDescent="0.25">
      <c r="A99" s="60" t="s">
        <v>16</v>
      </c>
      <c r="B99" s="61"/>
      <c r="C99" s="62"/>
      <c r="D99" s="62"/>
      <c r="E99" s="62"/>
      <c r="F99" s="62"/>
      <c r="G99" s="62"/>
      <c r="H99" s="62"/>
      <c r="I99" s="62"/>
      <c r="J99" s="62"/>
      <c r="K99" s="15"/>
      <c r="L99" s="15"/>
      <c r="M99" s="15"/>
    </row>
    <row r="100" spans="1:13" ht="18.75" x14ac:dyDescent="0.25">
      <c r="A100" s="63" t="s">
        <v>15</v>
      </c>
      <c r="B100" s="64"/>
      <c r="C100" s="65"/>
      <c r="D100" s="19"/>
      <c r="E100" s="19"/>
      <c r="F100" s="19"/>
      <c r="G100" s="19"/>
      <c r="H100" s="19"/>
      <c r="I100" s="19"/>
      <c r="J100" s="20"/>
      <c r="K100" s="21"/>
      <c r="L100" s="21"/>
      <c r="M100" s="21"/>
    </row>
    <row r="101" spans="1:13" ht="19.5" thickBot="1" x14ac:dyDescent="0.3">
      <c r="A101" s="66" t="s">
        <v>14</v>
      </c>
      <c r="B101" s="67"/>
      <c r="C101" s="68"/>
      <c r="D101" s="16"/>
      <c r="E101" s="16"/>
      <c r="F101" s="16"/>
      <c r="G101" s="16"/>
      <c r="H101" s="16"/>
      <c r="I101" s="16"/>
      <c r="J101" s="17"/>
      <c r="K101" s="18">
        <f>SUM(K8:K98)</f>
        <v>1864004.2315006806</v>
      </c>
      <c r="L101" s="18">
        <f>SUM(L8:L98)</f>
        <v>372800.84630013618</v>
      </c>
      <c r="M101" s="18">
        <f>SUM(M8:M97)</f>
        <v>2236805.0778008155</v>
      </c>
    </row>
    <row r="102" spans="1:13" ht="21" thickTop="1" x14ac:dyDescent="0.25">
      <c r="A102" s="1"/>
      <c r="B102" s="1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</row>
    <row r="103" spans="1:13" ht="15.75" x14ac:dyDescent="0.25">
      <c r="A103" s="69"/>
      <c r="B103" s="69"/>
      <c r="C103" s="69"/>
      <c r="D103" s="69"/>
      <c r="E103" s="69"/>
      <c r="F103" s="69"/>
      <c r="G103" s="69"/>
      <c r="H103" s="69"/>
      <c r="I103" s="69"/>
      <c r="J103" s="69"/>
      <c r="K103" s="69"/>
      <c r="L103" s="69"/>
      <c r="M103" s="69"/>
    </row>
    <row r="104" spans="1:13" ht="23.25" x14ac:dyDescent="0.35">
      <c r="A104" s="70" t="s">
        <v>17</v>
      </c>
      <c r="B104" s="70"/>
      <c r="C104" s="70"/>
      <c r="D104" s="70"/>
      <c r="E104" s="70"/>
      <c r="F104" s="70"/>
      <c r="G104" s="70"/>
      <c r="H104" s="70"/>
      <c r="I104" s="70"/>
      <c r="J104" s="70"/>
      <c r="K104" s="70"/>
      <c r="L104" s="70"/>
      <c r="M104" s="70"/>
    </row>
    <row r="105" spans="1:13" ht="27.75" x14ac:dyDescent="0.25">
      <c r="A105" s="57" t="s">
        <v>18</v>
      </c>
      <c r="B105" s="57"/>
      <c r="C105" s="57"/>
      <c r="D105" s="57"/>
      <c r="E105" s="57"/>
      <c r="F105" s="57"/>
      <c r="G105" s="57"/>
      <c r="H105" s="57"/>
      <c r="I105" s="57"/>
      <c r="J105" s="57"/>
      <c r="K105" s="57"/>
      <c r="L105" s="57"/>
      <c r="M105" s="57"/>
    </row>
    <row r="108" spans="1:13" x14ac:dyDescent="0.25">
      <c r="K108" s="27"/>
      <c r="L108" s="27"/>
      <c r="M108" s="27"/>
    </row>
    <row r="109" spans="1:13" x14ac:dyDescent="0.25">
      <c r="K109" s="27"/>
      <c r="M109" s="27"/>
    </row>
  </sheetData>
  <mergeCells count="21">
    <mergeCell ref="A105:M105"/>
    <mergeCell ref="B5:B6"/>
    <mergeCell ref="A99:J99"/>
    <mergeCell ref="A100:C100"/>
    <mergeCell ref="A101:C101"/>
    <mergeCell ref="A103:M103"/>
    <mergeCell ref="A104:M104"/>
    <mergeCell ref="J5:J6"/>
    <mergeCell ref="K5:K6"/>
    <mergeCell ref="L5:L6"/>
    <mergeCell ref="M5:M6"/>
    <mergeCell ref="A1:M1"/>
    <mergeCell ref="A4:M4"/>
    <mergeCell ref="A5:A6"/>
    <mergeCell ref="C5:C6"/>
    <mergeCell ref="E5:E6"/>
    <mergeCell ref="F5:F6"/>
    <mergeCell ref="G5:G6"/>
    <mergeCell ref="H5:H6"/>
    <mergeCell ref="I5:I6"/>
    <mergeCell ref="D3:M3"/>
  </mergeCells>
  <pageMargins left="0.7" right="0.7" top="0.75" bottom="0.75" header="0.3" footer="0.3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Мамашева Лариса Николаевна</cp:lastModifiedBy>
  <cp:lastPrinted>2018-09-18T03:13:08Z</cp:lastPrinted>
  <dcterms:created xsi:type="dcterms:W3CDTF">2018-09-13T06:54:56Z</dcterms:created>
  <dcterms:modified xsi:type="dcterms:W3CDTF">2020-12-11T10:10:49Z</dcterms:modified>
</cp:coreProperties>
</file>